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piegazioni" sheetId="8" r:id="rId1"/>
    <sheet name="Travi" sheetId="5" r:id="rId2"/>
    <sheet name="Tel-1x" sheetId="7" r:id="rId3"/>
    <sheet name="Tel-2x" sheetId="9" r:id="rId4"/>
  </sheets>
  <calcPr calcId="152511"/>
</workbook>
</file>

<file path=xl/calcChain.xml><?xml version="1.0" encoding="utf-8"?>
<calcChain xmlns="http://schemas.openxmlformats.org/spreadsheetml/2006/main">
  <c r="DJ174" i="9" l="1"/>
  <c r="CR174" i="9"/>
  <c r="BZ174" i="9"/>
  <c r="BH174" i="9"/>
  <c r="AP174" i="9"/>
  <c r="X174" i="9"/>
  <c r="F174" i="9"/>
  <c r="DJ146" i="9"/>
  <c r="CR146" i="9"/>
  <c r="BZ146" i="9"/>
  <c r="BH146" i="9"/>
  <c r="AP146" i="9"/>
  <c r="X146" i="9"/>
  <c r="F146" i="9"/>
  <c r="DJ118" i="9"/>
  <c r="CR118" i="9"/>
  <c r="BZ118" i="9"/>
  <c r="BH118" i="9"/>
  <c r="AP118" i="9"/>
  <c r="X118" i="9"/>
  <c r="F118" i="9"/>
  <c r="DJ90" i="9"/>
  <c r="CR90" i="9"/>
  <c r="BZ90" i="9"/>
  <c r="BH90" i="9"/>
  <c r="AP90" i="9"/>
  <c r="X90" i="9"/>
  <c r="F90" i="9"/>
  <c r="DJ62" i="9"/>
  <c r="CR62" i="9"/>
  <c r="BZ62" i="9"/>
  <c r="BH62" i="9"/>
  <c r="AP62" i="9"/>
  <c r="X62" i="9"/>
  <c r="F62" i="9"/>
  <c r="DJ34" i="9"/>
  <c r="CR34" i="9"/>
  <c r="BZ34" i="9"/>
  <c r="BH34" i="9"/>
  <c r="AP34" i="9"/>
  <c r="X34" i="9"/>
  <c r="F34" i="9"/>
  <c r="N3" i="9"/>
  <c r="G3" i="9"/>
  <c r="N2" i="9"/>
  <c r="H2" i="9"/>
  <c r="DJ174" i="7"/>
  <c r="CR174" i="7"/>
  <c r="BZ174" i="7"/>
  <c r="BH174" i="7"/>
  <c r="AP174" i="7"/>
  <c r="X174" i="7"/>
  <c r="F174" i="7"/>
  <c r="DJ146" i="7"/>
  <c r="CR146" i="7"/>
  <c r="BZ146" i="7"/>
  <c r="BH146" i="7"/>
  <c r="AP146" i="7"/>
  <c r="X146" i="7"/>
  <c r="F146" i="7"/>
  <c r="DJ118" i="7"/>
  <c r="CR118" i="7"/>
  <c r="BZ118" i="7"/>
  <c r="BH118" i="7"/>
  <c r="AP118" i="7"/>
  <c r="X118" i="7"/>
  <c r="F118" i="7"/>
  <c r="DJ90" i="7"/>
  <c r="CR90" i="7"/>
  <c r="BZ90" i="7"/>
  <c r="BH90" i="7"/>
  <c r="AP90" i="7"/>
  <c r="X90" i="7"/>
  <c r="F90" i="7"/>
  <c r="G5" i="9"/>
  <c r="B7" i="9" l="1"/>
  <c r="B5" i="9"/>
  <c r="C5" i="9"/>
  <c r="B33" i="9"/>
  <c r="B39" i="9" s="1"/>
  <c r="DN5" i="9"/>
  <c r="CD5" i="9"/>
  <c r="AT5" i="9"/>
  <c r="J5" i="9"/>
  <c r="Y5" i="9" s="1"/>
  <c r="CV5" i="9"/>
  <c r="BL5" i="9"/>
  <c r="AB5" i="9"/>
  <c r="I3" i="9"/>
  <c r="A7" i="9" l="1"/>
  <c r="B32" i="9" s="1"/>
  <c r="A55" i="9" s="1"/>
  <c r="AQ5" i="9"/>
  <c r="T5" i="9"/>
  <c r="U5" i="9"/>
  <c r="H7" i="9"/>
  <c r="G39" i="9" s="1"/>
  <c r="C7" i="9"/>
  <c r="I7" i="9"/>
  <c r="H39" i="9" s="1"/>
  <c r="D7" i="9"/>
  <c r="J7" i="9"/>
  <c r="I39" i="9" s="1"/>
  <c r="F7" i="9"/>
  <c r="E39" i="9" s="1"/>
  <c r="B8" i="9"/>
  <c r="G7" i="9"/>
  <c r="F39" i="9" s="1"/>
  <c r="E7" i="9"/>
  <c r="D39" i="9" s="1"/>
  <c r="T33" i="9"/>
  <c r="B61" i="9"/>
  <c r="A57" i="9"/>
  <c r="B40" i="9"/>
  <c r="B60" i="9" l="1"/>
  <c r="A83" i="9" s="1"/>
  <c r="B172" i="9"/>
  <c r="A195" i="9" s="1"/>
  <c r="B144" i="9"/>
  <c r="A167" i="9" s="1"/>
  <c r="B88" i="9"/>
  <c r="A111" i="9" s="1"/>
  <c r="B116" i="9"/>
  <c r="A139" i="9" s="1"/>
  <c r="K39" i="9"/>
  <c r="J39" i="9"/>
  <c r="O39" i="9"/>
  <c r="AM5" i="9"/>
  <c r="AL5" i="9"/>
  <c r="BI5" i="9"/>
  <c r="S6" i="9"/>
  <c r="S7" i="9"/>
  <c r="T7" i="9"/>
  <c r="B41" i="9"/>
  <c r="CN30" i="9"/>
  <c r="BV29" i="9"/>
  <c r="BD28" i="9"/>
  <c r="AL27" i="9"/>
  <c r="DF30" i="9"/>
  <c r="CN29" i="9"/>
  <c r="BV28" i="9"/>
  <c r="BD27" i="9"/>
  <c r="DF29" i="9"/>
  <c r="CN28" i="9"/>
  <c r="BV27" i="9"/>
  <c r="B30" i="9"/>
  <c r="DF28" i="9"/>
  <c r="CN27" i="9"/>
  <c r="AL30" i="9"/>
  <c r="B28" i="9"/>
  <c r="AL29" i="9"/>
  <c r="B27" i="9"/>
  <c r="BV30" i="9"/>
  <c r="AL28" i="9"/>
  <c r="BD29" i="9"/>
  <c r="T27" i="9"/>
  <c r="DF27" i="9"/>
  <c r="B29" i="9"/>
  <c r="BD30" i="9"/>
  <c r="T30" i="9"/>
  <c r="T28" i="9"/>
  <c r="T29" i="9"/>
  <c r="B89" i="9"/>
  <c r="A85" i="9"/>
  <c r="B62" i="9"/>
  <c r="B67" i="9"/>
  <c r="S57" i="9"/>
  <c r="T61" i="9"/>
  <c r="AL33" i="9"/>
  <c r="T39" i="9"/>
  <c r="C8" i="9"/>
  <c r="F8" i="9"/>
  <c r="E40" i="9" s="1"/>
  <c r="D8" i="9"/>
  <c r="E8" i="9"/>
  <c r="D40" i="9" s="1"/>
  <c r="B9" i="9"/>
  <c r="I8" i="9"/>
  <c r="H40" i="9" s="1"/>
  <c r="J8" i="9"/>
  <c r="I40" i="9" s="1"/>
  <c r="G8" i="9"/>
  <c r="F40" i="9" s="1"/>
  <c r="H8" i="9"/>
  <c r="G40" i="9" s="1"/>
  <c r="L39" i="9" l="1"/>
  <c r="N39" i="9" s="1"/>
  <c r="P39" i="9" s="1"/>
  <c r="O40" i="9"/>
  <c r="B68" i="9"/>
  <c r="X30" i="9"/>
  <c r="Y30" i="9"/>
  <c r="Z30" i="9"/>
  <c r="AA30" i="9"/>
  <c r="W30" i="9"/>
  <c r="V30" i="9"/>
  <c r="AB30" i="9"/>
  <c r="U30" i="9"/>
  <c r="BF30" i="9"/>
  <c r="BG30" i="9"/>
  <c r="BH30" i="9"/>
  <c r="BI30" i="9"/>
  <c r="BK30" i="9"/>
  <c r="BL30" i="9"/>
  <c r="BE30" i="9"/>
  <c r="BJ30" i="9"/>
  <c r="DJ27" i="9"/>
  <c r="DK27" i="9"/>
  <c r="DL27" i="9"/>
  <c r="DM27" i="9"/>
  <c r="DI27" i="9"/>
  <c r="DG27" i="9"/>
  <c r="DH27" i="9"/>
  <c r="DN27" i="9"/>
  <c r="AM28" i="9"/>
  <c r="AN28" i="9"/>
  <c r="AO28" i="9"/>
  <c r="AP28" i="9"/>
  <c r="AT28" i="9"/>
  <c r="AQ28" i="9"/>
  <c r="AR28" i="9"/>
  <c r="AS28" i="9"/>
  <c r="T172" i="9"/>
  <c r="S195" i="9" s="1"/>
  <c r="T116" i="9"/>
  <c r="S139" i="9" s="1"/>
  <c r="T60" i="9"/>
  <c r="S83" i="9" s="1"/>
  <c r="T144" i="9"/>
  <c r="S167" i="9" s="1"/>
  <c r="T32" i="9"/>
  <c r="S55" i="9" s="1"/>
  <c r="T88" i="9"/>
  <c r="S111" i="9" s="1"/>
  <c r="D9" i="9"/>
  <c r="E9" i="9"/>
  <c r="D41" i="9" s="1"/>
  <c r="F9" i="9"/>
  <c r="E41" i="9" s="1"/>
  <c r="G9" i="9"/>
  <c r="F41" i="9" s="1"/>
  <c r="H9" i="9"/>
  <c r="G41" i="9" s="1"/>
  <c r="J9" i="9"/>
  <c r="I41" i="9" s="1"/>
  <c r="I49" i="9" s="1"/>
  <c r="C9" i="9"/>
  <c r="B10" i="9"/>
  <c r="I9" i="9"/>
  <c r="H41" i="9" s="1"/>
  <c r="H49" i="9" s="1"/>
  <c r="W29" i="9"/>
  <c r="X29" i="9"/>
  <c r="Y29" i="9"/>
  <c r="Z29" i="9"/>
  <c r="AB29" i="9"/>
  <c r="V29" i="9"/>
  <c r="U29" i="9"/>
  <c r="AA29" i="9"/>
  <c r="CV30" i="9"/>
  <c r="CO30" i="9"/>
  <c r="CP30" i="9"/>
  <c r="CQ30" i="9"/>
  <c r="CS30" i="9"/>
  <c r="CT30" i="9"/>
  <c r="CU30" i="9"/>
  <c r="CR30" i="9"/>
  <c r="T8" i="9"/>
  <c r="X7" i="9"/>
  <c r="W39" i="9" s="1"/>
  <c r="Y7" i="9"/>
  <c r="X39" i="9" s="1"/>
  <c r="AA7" i="9"/>
  <c r="Z7" i="9"/>
  <c r="AB7" i="9"/>
  <c r="AA39" i="9" s="1"/>
  <c r="V7" i="9"/>
  <c r="W7" i="9"/>
  <c r="V39" i="9" s="1"/>
  <c r="U7" i="9"/>
  <c r="M39" i="9"/>
  <c r="CD29" i="9"/>
  <c r="BW29" i="9"/>
  <c r="BX29" i="9"/>
  <c r="BY29" i="9"/>
  <c r="CC29" i="9"/>
  <c r="BZ29" i="9"/>
  <c r="CB29" i="9"/>
  <c r="CA29" i="9"/>
  <c r="J40" i="9"/>
  <c r="D27" i="9"/>
  <c r="E27" i="9"/>
  <c r="F27" i="9"/>
  <c r="G27" i="9"/>
  <c r="C27" i="9"/>
  <c r="H27" i="9"/>
  <c r="J27" i="9"/>
  <c r="I27" i="9"/>
  <c r="DL29" i="9"/>
  <c r="DM29" i="9"/>
  <c r="DN29" i="9"/>
  <c r="DG29" i="9"/>
  <c r="DK29" i="9"/>
  <c r="DH29" i="9"/>
  <c r="DI29" i="9"/>
  <c r="DJ29" i="9"/>
  <c r="Z39" i="9"/>
  <c r="Y39" i="9"/>
  <c r="T40" i="9"/>
  <c r="BE29" i="9"/>
  <c r="BF29" i="9"/>
  <c r="BG29" i="9"/>
  <c r="BH29" i="9"/>
  <c r="BJ29" i="9"/>
  <c r="BK29" i="9"/>
  <c r="BL29" i="9"/>
  <c r="BI29" i="9"/>
  <c r="DK28" i="9"/>
  <c r="DL28" i="9"/>
  <c r="DM28" i="9"/>
  <c r="DN28" i="9"/>
  <c r="DJ28" i="9"/>
  <c r="DG28" i="9"/>
  <c r="DH28" i="9"/>
  <c r="DI28" i="9"/>
  <c r="AT27" i="9"/>
  <c r="AM27" i="9"/>
  <c r="AN27" i="9"/>
  <c r="AO27" i="9"/>
  <c r="AS27" i="9"/>
  <c r="AP27" i="9"/>
  <c r="AQ27" i="9"/>
  <c r="AR27" i="9"/>
  <c r="B117" i="9"/>
  <c r="A113" i="9"/>
  <c r="B90" i="9"/>
  <c r="B95" i="9"/>
  <c r="U27" i="9"/>
  <c r="V27" i="9"/>
  <c r="W27" i="9"/>
  <c r="X27" i="9"/>
  <c r="Z27" i="9"/>
  <c r="AA27" i="9"/>
  <c r="AB27" i="9"/>
  <c r="Y27" i="9"/>
  <c r="E28" i="9"/>
  <c r="F28" i="9"/>
  <c r="G28" i="9"/>
  <c r="H28" i="9"/>
  <c r="C28" i="9"/>
  <c r="D28" i="9"/>
  <c r="I28" i="9"/>
  <c r="J28" i="9"/>
  <c r="CS27" i="9"/>
  <c r="CT27" i="9"/>
  <c r="CU27" i="9"/>
  <c r="CV27" i="9"/>
  <c r="CP27" i="9"/>
  <c r="CQ27" i="9"/>
  <c r="CR27" i="9"/>
  <c r="CO27" i="9"/>
  <c r="CB27" i="9"/>
  <c r="CC27" i="9"/>
  <c r="CD27" i="9"/>
  <c r="BW27" i="9"/>
  <c r="CA27" i="9"/>
  <c r="BX27" i="9"/>
  <c r="BZ27" i="9"/>
  <c r="BY27" i="9"/>
  <c r="BK27" i="9"/>
  <c r="BL27" i="9"/>
  <c r="BE27" i="9"/>
  <c r="BF27" i="9"/>
  <c r="BH27" i="9"/>
  <c r="BI27" i="9"/>
  <c r="BJ27" i="9"/>
  <c r="BG27" i="9"/>
  <c r="G30" i="9"/>
  <c r="H30" i="9"/>
  <c r="I30" i="9"/>
  <c r="J30" i="9"/>
  <c r="D30" i="9"/>
  <c r="E30" i="9"/>
  <c r="F30" i="9"/>
  <c r="C30" i="9"/>
  <c r="BL28" i="9"/>
  <c r="BE28" i="9"/>
  <c r="BF28" i="9"/>
  <c r="BG28" i="9"/>
  <c r="BI28" i="9"/>
  <c r="BJ28" i="9"/>
  <c r="BK28" i="9"/>
  <c r="BH28" i="9"/>
  <c r="BD5" i="9"/>
  <c r="CA5" i="9"/>
  <c r="BE5" i="9"/>
  <c r="AO30" i="9"/>
  <c r="AP30" i="9"/>
  <c r="AQ30" i="9"/>
  <c r="AR30" i="9"/>
  <c r="AM30" i="9"/>
  <c r="AN30" i="9"/>
  <c r="AS30" i="9"/>
  <c r="AT30" i="9"/>
  <c r="CC28" i="9"/>
  <c r="CD28" i="9"/>
  <c r="BW28" i="9"/>
  <c r="BX28" i="9"/>
  <c r="CB28" i="9"/>
  <c r="BY28" i="9"/>
  <c r="CA28" i="9"/>
  <c r="BZ28" i="9"/>
  <c r="B42" i="9"/>
  <c r="T89" i="9"/>
  <c r="T62" i="9"/>
  <c r="S85" i="9"/>
  <c r="T67" i="9"/>
  <c r="F29" i="9"/>
  <c r="G29" i="9"/>
  <c r="H29" i="9"/>
  <c r="I29" i="9"/>
  <c r="C29" i="9"/>
  <c r="D29" i="9"/>
  <c r="E29" i="9"/>
  <c r="J29" i="9"/>
  <c r="AN29" i="9"/>
  <c r="AO29" i="9"/>
  <c r="AP29" i="9"/>
  <c r="AQ29" i="9"/>
  <c r="AM29" i="9"/>
  <c r="AR29" i="9"/>
  <c r="AS29" i="9"/>
  <c r="AT29" i="9"/>
  <c r="DM30" i="9"/>
  <c r="DN30" i="9"/>
  <c r="DG30" i="9"/>
  <c r="DH30" i="9"/>
  <c r="DL30" i="9"/>
  <c r="DI30" i="9"/>
  <c r="DJ30" i="9"/>
  <c r="DK30" i="9"/>
  <c r="AL7" i="9"/>
  <c r="AK6" i="9"/>
  <c r="AK7" i="9"/>
  <c r="AL61" i="9"/>
  <c r="AK57" i="9"/>
  <c r="BD33" i="9"/>
  <c r="AL39" i="9"/>
  <c r="CU29" i="9"/>
  <c r="CV29" i="9"/>
  <c r="CO29" i="9"/>
  <c r="CP29" i="9"/>
  <c r="CR29" i="9"/>
  <c r="CS29" i="9"/>
  <c r="CT29" i="9"/>
  <c r="CQ29" i="9"/>
  <c r="K40" i="9"/>
  <c r="V28" i="9"/>
  <c r="W28" i="9"/>
  <c r="X28" i="9"/>
  <c r="Y28" i="9"/>
  <c r="AA28" i="9"/>
  <c r="AB28" i="9"/>
  <c r="U28" i="9"/>
  <c r="Z28" i="9"/>
  <c r="CT28" i="9"/>
  <c r="CU28" i="9"/>
  <c r="CV28" i="9"/>
  <c r="CO28" i="9"/>
  <c r="CQ28" i="9"/>
  <c r="CR28" i="9"/>
  <c r="CS28" i="9"/>
  <c r="CP28" i="9"/>
  <c r="BW30" i="9"/>
  <c r="BX30" i="9"/>
  <c r="BY30" i="9"/>
  <c r="BZ30" i="9"/>
  <c r="CD30" i="9"/>
  <c r="CA30" i="9"/>
  <c r="CC30" i="9"/>
  <c r="CB30" i="9"/>
  <c r="M40" i="9" l="1"/>
  <c r="Q39" i="9"/>
  <c r="O41" i="9"/>
  <c r="AB39" i="9"/>
  <c r="AL40" i="9"/>
  <c r="F49" i="9"/>
  <c r="J49" i="9" s="1"/>
  <c r="J41" i="9"/>
  <c r="B96" i="9"/>
  <c r="E10" i="9"/>
  <c r="D42" i="9" s="1"/>
  <c r="H10" i="9"/>
  <c r="G42" i="9" s="1"/>
  <c r="F10" i="9"/>
  <c r="E42" i="9" s="1"/>
  <c r="G10" i="9"/>
  <c r="F42" i="9" s="1"/>
  <c r="I10" i="9"/>
  <c r="H42" i="9" s="1"/>
  <c r="H50" i="9" s="1"/>
  <c r="C10" i="9"/>
  <c r="D10" i="9"/>
  <c r="J10" i="9"/>
  <c r="I42" i="9" s="1"/>
  <c r="I50" i="9" s="1"/>
  <c r="B11" i="9"/>
  <c r="T68" i="9"/>
  <c r="G49" i="9"/>
  <c r="K49" i="9" s="1"/>
  <c r="K41" i="9"/>
  <c r="M41" i="9" s="1"/>
  <c r="P32" i="9"/>
  <c r="B69" i="9"/>
  <c r="AL62" i="9"/>
  <c r="AL89" i="9"/>
  <c r="AK85" i="9"/>
  <c r="AL67" i="9"/>
  <c r="BW5" i="9"/>
  <c r="BV5" i="9"/>
  <c r="CS5" i="9"/>
  <c r="B145" i="9"/>
  <c r="A141" i="9"/>
  <c r="B118" i="9"/>
  <c r="B123" i="9"/>
  <c r="L40" i="9"/>
  <c r="N40" i="9" s="1"/>
  <c r="AN7" i="9"/>
  <c r="AQ7" i="9"/>
  <c r="AP39" i="9" s="1"/>
  <c r="AR7" i="9"/>
  <c r="AQ39" i="9" s="1"/>
  <c r="AL8" i="9"/>
  <c r="AO7" i="9"/>
  <c r="AN39" i="9" s="1"/>
  <c r="AP7" i="9"/>
  <c r="AO39" i="9" s="1"/>
  <c r="AT7" i="9"/>
  <c r="AS39" i="9" s="1"/>
  <c r="AM7" i="9"/>
  <c r="AS7" i="9"/>
  <c r="AR39" i="9" s="1"/>
  <c r="AC39" i="9"/>
  <c r="AL172" i="9"/>
  <c r="AK195" i="9" s="1"/>
  <c r="AL116" i="9"/>
  <c r="AK139" i="9" s="1"/>
  <c r="AL60" i="9"/>
  <c r="AK83" i="9" s="1"/>
  <c r="AL144" i="9"/>
  <c r="AK167" i="9" s="1"/>
  <c r="AL88" i="9"/>
  <c r="AK111" i="9" s="1"/>
  <c r="AL32" i="9"/>
  <c r="AK55" i="9" s="1"/>
  <c r="BD7" i="9"/>
  <c r="BC7" i="9"/>
  <c r="BC6" i="9"/>
  <c r="T41" i="9"/>
  <c r="T117" i="9"/>
  <c r="T90" i="9"/>
  <c r="S113" i="9"/>
  <c r="T95" i="9"/>
  <c r="AB8" i="9"/>
  <c r="AA40" i="9" s="1"/>
  <c r="U8" i="9"/>
  <c r="X8" i="9"/>
  <c r="W40" i="9" s="1"/>
  <c r="V8" i="9"/>
  <c r="W8" i="9"/>
  <c r="V40" i="9" s="1"/>
  <c r="Z8" i="9"/>
  <c r="Y40" i="9" s="1"/>
  <c r="T9" i="9"/>
  <c r="AA8" i="9"/>
  <c r="Z40" i="9" s="1"/>
  <c r="Y8" i="9"/>
  <c r="X40" i="9" s="1"/>
  <c r="AG39" i="9"/>
  <c r="BV33" i="9"/>
  <c r="BD61" i="9"/>
  <c r="BC57" i="9"/>
  <c r="BD39" i="9"/>
  <c r="M49" i="9" l="1"/>
  <c r="P34" i="9"/>
  <c r="E49" i="9" s="1"/>
  <c r="P33" i="9"/>
  <c r="O43" i="9" s="1"/>
  <c r="O51" i="9" s="1"/>
  <c r="O52" i="9" s="1"/>
  <c r="D57" i="9" s="1"/>
  <c r="AE39" i="9"/>
  <c r="F50" i="9"/>
  <c r="J50" i="9" s="1"/>
  <c r="J42" i="9"/>
  <c r="AB40" i="9"/>
  <c r="AY39" i="9"/>
  <c r="AC40" i="9"/>
  <c r="G50" i="9"/>
  <c r="K50" i="9" s="1"/>
  <c r="K42" i="9"/>
  <c r="CN33" i="9"/>
  <c r="BU57" i="9"/>
  <c r="BV61" i="9"/>
  <c r="BV39" i="9"/>
  <c r="AL9" i="9"/>
  <c r="AS8" i="9"/>
  <c r="AR40" i="9" s="1"/>
  <c r="AT8" i="9"/>
  <c r="AS40" i="9" s="1"/>
  <c r="AN8" i="9"/>
  <c r="AM8" i="9"/>
  <c r="AQ8" i="9"/>
  <c r="AP40" i="9" s="1"/>
  <c r="AR8" i="9"/>
  <c r="AQ40" i="9" s="1"/>
  <c r="AO8" i="9"/>
  <c r="AN40" i="9" s="1"/>
  <c r="AP8" i="9"/>
  <c r="AO40" i="9" s="1"/>
  <c r="B173" i="9"/>
  <c r="A169" i="9"/>
  <c r="B146" i="9"/>
  <c r="B151" i="9"/>
  <c r="T69" i="9"/>
  <c r="AL41" i="9"/>
  <c r="BC85" i="9"/>
  <c r="BD89" i="9"/>
  <c r="BD62" i="9"/>
  <c r="BD67" i="9"/>
  <c r="U9" i="9"/>
  <c r="X9" i="9"/>
  <c r="Y9" i="9"/>
  <c r="V9" i="9"/>
  <c r="W9" i="9"/>
  <c r="V41" i="9" s="1"/>
  <c r="T10" i="9"/>
  <c r="AA9" i="9"/>
  <c r="Z41" i="9" s="1"/>
  <c r="Z49" i="9" s="1"/>
  <c r="AB9" i="9"/>
  <c r="AA41" i="9" s="1"/>
  <c r="AA49" i="9" s="1"/>
  <c r="Z9" i="9"/>
  <c r="Y41" i="9" s="1"/>
  <c r="T96" i="9"/>
  <c r="I48" i="9"/>
  <c r="H47" i="9"/>
  <c r="H48" i="9"/>
  <c r="F48" i="9"/>
  <c r="G48" i="9"/>
  <c r="G47" i="9"/>
  <c r="I47" i="9"/>
  <c r="F47" i="9"/>
  <c r="AL117" i="9"/>
  <c r="AK113" i="9"/>
  <c r="AL90" i="9"/>
  <c r="AL95" i="9"/>
  <c r="B70" i="9"/>
  <c r="BL7" i="9"/>
  <c r="BK39" i="9" s="1"/>
  <c r="BE7" i="9"/>
  <c r="BD8" i="9"/>
  <c r="BF7" i="9"/>
  <c r="BG7" i="9"/>
  <c r="BF39" i="9" s="1"/>
  <c r="BJ7" i="9"/>
  <c r="BI39" i="9" s="1"/>
  <c r="BK7" i="9"/>
  <c r="BJ39" i="9" s="1"/>
  <c r="BH7" i="9"/>
  <c r="BG39" i="9" s="1"/>
  <c r="BI7" i="9"/>
  <c r="BH39" i="9" s="1"/>
  <c r="Q40" i="9"/>
  <c r="P40" i="9"/>
  <c r="BD172" i="9"/>
  <c r="BC195" i="9" s="1"/>
  <c r="BD144" i="9"/>
  <c r="BC167" i="9" s="1"/>
  <c r="BD32" i="9"/>
  <c r="BC55" i="9" s="1"/>
  <c r="BD88" i="9"/>
  <c r="BC111" i="9" s="1"/>
  <c r="BD116" i="9"/>
  <c r="BC139" i="9" s="1"/>
  <c r="BD60" i="9"/>
  <c r="BC83" i="9" s="1"/>
  <c r="AD39" i="9"/>
  <c r="AF39" i="9" s="1"/>
  <c r="BD40" i="9"/>
  <c r="B124" i="9"/>
  <c r="AL68" i="9"/>
  <c r="T145" i="9"/>
  <c r="S141" i="9"/>
  <c r="T118" i="9"/>
  <c r="T123" i="9"/>
  <c r="O42" i="9"/>
  <c r="BU7" i="9"/>
  <c r="BV7" i="9"/>
  <c r="BU6" i="9"/>
  <c r="L49" i="9"/>
  <c r="N49" i="9" s="1"/>
  <c r="X41" i="9"/>
  <c r="AH32" i="9" s="1"/>
  <c r="W41" i="9"/>
  <c r="T42" i="9"/>
  <c r="AT39" i="9"/>
  <c r="AU39" i="9"/>
  <c r="AG40" i="9"/>
  <c r="B97" i="9"/>
  <c r="CO5" i="9"/>
  <c r="DK5" i="9"/>
  <c r="CN5" i="9"/>
  <c r="F11" i="9"/>
  <c r="E67" i="9" s="1"/>
  <c r="I11" i="9"/>
  <c r="H67" i="9" s="1"/>
  <c r="G11" i="9"/>
  <c r="F67" i="9" s="1"/>
  <c r="H11" i="9"/>
  <c r="G67" i="9" s="1"/>
  <c r="J11" i="9"/>
  <c r="I67" i="9" s="1"/>
  <c r="D11" i="9"/>
  <c r="E11" i="9"/>
  <c r="D67" i="9" s="1"/>
  <c r="C11" i="9"/>
  <c r="B12" i="9"/>
  <c r="L41" i="9"/>
  <c r="N41" i="9" s="1"/>
  <c r="E47" i="9" l="1"/>
  <c r="Q43" i="9"/>
  <c r="Q51" i="9" s="1"/>
  <c r="Q52" i="9" s="1"/>
  <c r="F57" i="9" s="1"/>
  <c r="Q49" i="9"/>
  <c r="E50" i="9"/>
  <c r="P43" i="9"/>
  <c r="P44" i="9" s="1"/>
  <c r="E48" i="9"/>
  <c r="D47" i="9"/>
  <c r="O47" i="9" s="1"/>
  <c r="D55" i="9" s="1"/>
  <c r="D49" i="9"/>
  <c r="O49" i="9" s="1"/>
  <c r="D48" i="9"/>
  <c r="O48" i="9" s="1"/>
  <c r="D56" i="9" s="1"/>
  <c r="O44" i="9"/>
  <c r="AD40" i="9"/>
  <c r="AF40" i="9" s="1"/>
  <c r="AH40" i="9" s="1"/>
  <c r="D50" i="9"/>
  <c r="O50" i="9" s="1"/>
  <c r="L50" i="9"/>
  <c r="N50" i="9" s="1"/>
  <c r="AV39" i="9"/>
  <c r="AX39" i="9" s="1"/>
  <c r="AZ39" i="9" s="1"/>
  <c r="J47" i="9"/>
  <c r="M42" i="9"/>
  <c r="K48" i="9"/>
  <c r="P49" i="9"/>
  <c r="AY40" i="9"/>
  <c r="AT40" i="9"/>
  <c r="BL39" i="9"/>
  <c r="AA47" i="9"/>
  <c r="Y48" i="9"/>
  <c r="X48" i="9"/>
  <c r="AA48" i="9"/>
  <c r="X47" i="9"/>
  <c r="Z47" i="9"/>
  <c r="Z48" i="9"/>
  <c r="Y47" i="9"/>
  <c r="AG41" i="9"/>
  <c r="J67" i="9"/>
  <c r="G12" i="9"/>
  <c r="F68" i="9" s="1"/>
  <c r="J12" i="9"/>
  <c r="I68" i="9" s="1"/>
  <c r="H12" i="9"/>
  <c r="G68" i="9" s="1"/>
  <c r="I12" i="9"/>
  <c r="H68" i="9" s="1"/>
  <c r="C12" i="9"/>
  <c r="E12" i="9"/>
  <c r="D68" i="9" s="1"/>
  <c r="F12" i="9"/>
  <c r="E68" i="9" s="1"/>
  <c r="D12" i="9"/>
  <c r="B13" i="9"/>
  <c r="BM39" i="9"/>
  <c r="AL96" i="9"/>
  <c r="Q41" i="9"/>
  <c r="P41" i="9"/>
  <c r="T124" i="9"/>
  <c r="AL69" i="9"/>
  <c r="B152" i="9"/>
  <c r="CM57" i="9"/>
  <c r="CN61" i="9"/>
  <c r="DF33" i="9"/>
  <c r="CN39" i="9"/>
  <c r="AE40" i="9"/>
  <c r="K47" i="9"/>
  <c r="L42" i="9"/>
  <c r="N42" i="9" s="1"/>
  <c r="T70" i="9"/>
  <c r="AU40" i="9"/>
  <c r="AH39" i="9"/>
  <c r="AI39" i="9"/>
  <c r="BV40" i="9"/>
  <c r="BV144" i="9"/>
  <c r="BU167" i="9" s="1"/>
  <c r="BV116" i="9"/>
  <c r="BU139" i="9" s="1"/>
  <c r="BV172" i="9"/>
  <c r="BU195" i="9" s="1"/>
  <c r="BV32" i="9"/>
  <c r="BU55" i="9" s="1"/>
  <c r="BV88" i="9"/>
  <c r="BU111" i="9" s="1"/>
  <c r="BV60" i="9"/>
  <c r="BU83" i="9" s="1"/>
  <c r="BD41" i="9"/>
  <c r="AL118" i="9"/>
  <c r="AL145" i="9"/>
  <c r="AK141" i="9"/>
  <c r="AL123" i="9"/>
  <c r="BD68" i="9"/>
  <c r="AT9" i="9"/>
  <c r="AS41" i="9" s="1"/>
  <c r="AS49" i="9" s="1"/>
  <c r="AM9" i="9"/>
  <c r="AO9" i="9"/>
  <c r="AN41" i="9" s="1"/>
  <c r="AN9" i="9"/>
  <c r="AR9" i="9"/>
  <c r="AQ41" i="9" s="1"/>
  <c r="AL10" i="9"/>
  <c r="AS9" i="9"/>
  <c r="AR41" i="9" s="1"/>
  <c r="AR49" i="9" s="1"/>
  <c r="AP9" i="9"/>
  <c r="AO41" i="9" s="1"/>
  <c r="AQ9" i="9"/>
  <c r="AP41" i="9" s="1"/>
  <c r="AW39" i="9"/>
  <c r="T97" i="9"/>
  <c r="K67" i="9"/>
  <c r="Y49" i="9"/>
  <c r="AC49" i="9" s="1"/>
  <c r="AC41" i="9"/>
  <c r="BC113" i="9"/>
  <c r="BD90" i="9"/>
  <c r="BD117" i="9"/>
  <c r="BD95" i="9"/>
  <c r="B125" i="9"/>
  <c r="BJ8" i="9"/>
  <c r="BI40" i="9" s="1"/>
  <c r="BE8" i="9"/>
  <c r="BD9" i="9"/>
  <c r="BK8" i="9"/>
  <c r="BJ40" i="9" s="1"/>
  <c r="BL8" i="9"/>
  <c r="BK40" i="9" s="1"/>
  <c r="BF8" i="9"/>
  <c r="BH8" i="9"/>
  <c r="BG40" i="9" s="1"/>
  <c r="BI8" i="9"/>
  <c r="BH40" i="9" s="1"/>
  <c r="BG8" i="9"/>
  <c r="BF40" i="9" s="1"/>
  <c r="O67" i="9"/>
  <c r="DG5" i="9"/>
  <c r="DF5" i="9"/>
  <c r="B98" i="9"/>
  <c r="CB7" i="9"/>
  <c r="CA39" i="9" s="1"/>
  <c r="CC7" i="9"/>
  <c r="CB39" i="9" s="1"/>
  <c r="BW7" i="9"/>
  <c r="BX7" i="9"/>
  <c r="CD7" i="9"/>
  <c r="CC39" i="9" s="1"/>
  <c r="BV8" i="9"/>
  <c r="BZ7" i="9"/>
  <c r="BY39" i="9" s="1"/>
  <c r="CA7" i="9"/>
  <c r="BZ39" i="9" s="1"/>
  <c r="BY7" i="9"/>
  <c r="BX39" i="9" s="1"/>
  <c r="S169" i="9"/>
  <c r="T173" i="9"/>
  <c r="T146" i="9"/>
  <c r="T151" i="9"/>
  <c r="BQ39" i="9"/>
  <c r="AL42" i="9"/>
  <c r="B174" i="9"/>
  <c r="A197" i="9"/>
  <c r="B179" i="9"/>
  <c r="X49" i="9"/>
  <c r="AB49" i="9" s="1"/>
  <c r="AB41" i="9"/>
  <c r="V10" i="9"/>
  <c r="Z10" i="9"/>
  <c r="Y42" i="9" s="1"/>
  <c r="W10" i="9"/>
  <c r="V42" i="9" s="1"/>
  <c r="X10" i="9"/>
  <c r="W42" i="9" s="1"/>
  <c r="Y10" i="9"/>
  <c r="X42" i="9" s="1"/>
  <c r="AB10" i="9"/>
  <c r="AA42" i="9" s="1"/>
  <c r="AA50" i="9" s="1"/>
  <c r="U10" i="9"/>
  <c r="AA10" i="9"/>
  <c r="Z42" i="9" s="1"/>
  <c r="Z50" i="9" s="1"/>
  <c r="T11" i="9"/>
  <c r="BV89" i="9"/>
  <c r="BU85" i="9"/>
  <c r="BV62" i="9"/>
  <c r="BV67" i="9"/>
  <c r="CM7" i="9"/>
  <c r="CM6" i="9"/>
  <c r="CN7" i="9"/>
  <c r="J48" i="9"/>
  <c r="M50" i="9"/>
  <c r="AW40" i="9" l="1"/>
  <c r="P51" i="9"/>
  <c r="P52" i="9" s="1"/>
  <c r="E57" i="9" s="1"/>
  <c r="H57" i="9" s="1"/>
  <c r="J57" i="9" s="1"/>
  <c r="AI40" i="9"/>
  <c r="P50" i="9"/>
  <c r="Q44" i="9"/>
  <c r="M67" i="9"/>
  <c r="AC48" i="9"/>
  <c r="L47" i="9"/>
  <c r="N47" i="9" s="1"/>
  <c r="P47" i="9" s="1"/>
  <c r="E55" i="9" s="1"/>
  <c r="BA39" i="9"/>
  <c r="Q50" i="9"/>
  <c r="AD41" i="9"/>
  <c r="AF41" i="9" s="1"/>
  <c r="AH41" i="9" s="1"/>
  <c r="L48" i="9"/>
  <c r="N48" i="9" s="1"/>
  <c r="P48" i="9" s="1"/>
  <c r="E56" i="9" s="1"/>
  <c r="M47" i="9"/>
  <c r="AB47" i="9"/>
  <c r="AD49" i="9"/>
  <c r="AF49" i="9" s="1"/>
  <c r="AC47" i="9"/>
  <c r="BN39" i="9"/>
  <c r="BP39" i="9" s="1"/>
  <c r="BL40" i="9"/>
  <c r="X50" i="9"/>
  <c r="AB50" i="9" s="1"/>
  <c r="AB42" i="9"/>
  <c r="BM40" i="9"/>
  <c r="CD39" i="9"/>
  <c r="Y50" i="9"/>
  <c r="AC50" i="9" s="1"/>
  <c r="AC42" i="9"/>
  <c r="AH34" i="9"/>
  <c r="W48" i="9" s="1"/>
  <c r="CE39" i="9"/>
  <c r="AQ49" i="9"/>
  <c r="AU49" i="9" s="1"/>
  <c r="AU41" i="9"/>
  <c r="AG42" i="9"/>
  <c r="AH33" i="9"/>
  <c r="V50" i="9" s="1"/>
  <c r="AG50" i="9" s="1"/>
  <c r="CR7" i="9"/>
  <c r="CQ39" i="9" s="1"/>
  <c r="CS7" i="9"/>
  <c r="CR39" i="9" s="1"/>
  <c r="CT7" i="9"/>
  <c r="CS39" i="9" s="1"/>
  <c r="CU7" i="9"/>
  <c r="CT39" i="9" s="1"/>
  <c r="CV7" i="9"/>
  <c r="CU39" i="9" s="1"/>
  <c r="CP7" i="9"/>
  <c r="CQ7" i="9"/>
  <c r="CP39" i="9" s="1"/>
  <c r="CN8" i="9"/>
  <c r="CO7" i="9"/>
  <c r="BU113" i="9"/>
  <c r="BV90" i="9"/>
  <c r="BV117" i="9"/>
  <c r="BV95" i="9"/>
  <c r="CN40" i="9"/>
  <c r="T125" i="9"/>
  <c r="B180" i="9"/>
  <c r="DE6" i="9"/>
  <c r="DF7" i="9"/>
  <c r="DE7" i="9"/>
  <c r="BD69" i="9"/>
  <c r="K68" i="9"/>
  <c r="M48" i="9"/>
  <c r="BO39" i="9"/>
  <c r="AL173" i="9"/>
  <c r="AK169" i="9"/>
  <c r="AL146" i="9"/>
  <c r="AL151" i="9"/>
  <c r="BV68" i="9"/>
  <c r="AY41" i="9"/>
  <c r="O68" i="9"/>
  <c r="AT41" i="9"/>
  <c r="AP49" i="9"/>
  <c r="AT49" i="9" s="1"/>
  <c r="T152" i="9"/>
  <c r="T98" i="9"/>
  <c r="AV40" i="9"/>
  <c r="AX40" i="9" s="1"/>
  <c r="BD42" i="9"/>
  <c r="BV41" i="9"/>
  <c r="AM10" i="9"/>
  <c r="AN10" i="9"/>
  <c r="AP10" i="9"/>
  <c r="AO42" i="9" s="1"/>
  <c r="AO10" i="9"/>
  <c r="AN42" i="9" s="1"/>
  <c r="AS10" i="9"/>
  <c r="AR42" i="9" s="1"/>
  <c r="AR50" i="9" s="1"/>
  <c r="AT10" i="9"/>
  <c r="AS42" i="9" s="1"/>
  <c r="AS50" i="9" s="1"/>
  <c r="AQ10" i="9"/>
  <c r="AP42" i="9" s="1"/>
  <c r="AR10" i="9"/>
  <c r="AQ42" i="9" s="1"/>
  <c r="AL11" i="9"/>
  <c r="AL124" i="9"/>
  <c r="CI39" i="9"/>
  <c r="CN144" i="9"/>
  <c r="CM167" i="9" s="1"/>
  <c r="CN116" i="9"/>
  <c r="CM139" i="9" s="1"/>
  <c r="CN172" i="9"/>
  <c r="CM195" i="9" s="1"/>
  <c r="CN60" i="9"/>
  <c r="CM83" i="9" s="1"/>
  <c r="CN32" i="9"/>
  <c r="CM55" i="9" s="1"/>
  <c r="CN88" i="9"/>
  <c r="CM111" i="9" s="1"/>
  <c r="CA8" i="9"/>
  <c r="BZ40" i="9" s="1"/>
  <c r="BW8" i="9"/>
  <c r="CB8" i="9"/>
  <c r="CA40" i="9" s="1"/>
  <c r="CD8" i="9"/>
  <c r="CC40" i="9" s="1"/>
  <c r="BV9" i="9"/>
  <c r="CC8" i="9"/>
  <c r="CB40" i="9" s="1"/>
  <c r="BY8" i="9"/>
  <c r="BX40" i="9" s="1"/>
  <c r="BZ8" i="9"/>
  <c r="BY40" i="9" s="1"/>
  <c r="BX8" i="9"/>
  <c r="B126" i="9"/>
  <c r="CN62" i="9"/>
  <c r="CN89" i="9"/>
  <c r="CM85" i="9"/>
  <c r="CN67" i="9"/>
  <c r="B153" i="9"/>
  <c r="AE49" i="9"/>
  <c r="L67" i="9"/>
  <c r="N67" i="9" s="1"/>
  <c r="AB48" i="9"/>
  <c r="AZ32" i="9"/>
  <c r="BC141" i="9"/>
  <c r="BD145" i="9"/>
  <c r="BD118" i="9"/>
  <c r="BD123" i="9"/>
  <c r="T174" i="9"/>
  <c r="S197" i="9"/>
  <c r="T179" i="9"/>
  <c r="BD96" i="9"/>
  <c r="BQ40" i="9"/>
  <c r="AL97" i="9"/>
  <c r="W11" i="9"/>
  <c r="V67" i="9" s="1"/>
  <c r="X11" i="9"/>
  <c r="W67" i="9" s="1"/>
  <c r="AA11" i="9"/>
  <c r="Z67" i="9" s="1"/>
  <c r="Y11" i="9"/>
  <c r="X67" i="9" s="1"/>
  <c r="Z11" i="9"/>
  <c r="Y67" i="9" s="1"/>
  <c r="U11" i="9"/>
  <c r="V11" i="9"/>
  <c r="AB11" i="9"/>
  <c r="AA67" i="9" s="1"/>
  <c r="T12" i="9"/>
  <c r="BD10" i="9"/>
  <c r="BK9" i="9"/>
  <c r="BJ41" i="9" s="1"/>
  <c r="BJ49" i="9" s="1"/>
  <c r="BL9" i="9"/>
  <c r="BK41" i="9" s="1"/>
  <c r="BK49" i="9" s="1"/>
  <c r="BG9" i="9"/>
  <c r="BF41" i="9" s="1"/>
  <c r="BE9" i="9"/>
  <c r="BF9" i="9"/>
  <c r="BI9" i="9"/>
  <c r="BH41" i="9" s="1"/>
  <c r="BJ9" i="9"/>
  <c r="BI41" i="9" s="1"/>
  <c r="BH9" i="9"/>
  <c r="BG41" i="9" s="1"/>
  <c r="P42" i="9"/>
  <c r="Q42" i="9"/>
  <c r="DF61" i="9"/>
  <c r="DE57" i="9"/>
  <c r="DF39" i="9"/>
  <c r="AL70" i="9"/>
  <c r="H13" i="9"/>
  <c r="G69" i="9" s="1"/>
  <c r="C13" i="9"/>
  <c r="I13" i="9"/>
  <c r="H69" i="9" s="1"/>
  <c r="H77" i="9" s="1"/>
  <c r="J13" i="9"/>
  <c r="I69" i="9" s="1"/>
  <c r="I77" i="9" s="1"/>
  <c r="F13" i="9"/>
  <c r="E69" i="9" s="1"/>
  <c r="G13" i="9"/>
  <c r="F69" i="9" s="1"/>
  <c r="D13" i="9"/>
  <c r="E13" i="9"/>
  <c r="D69" i="9" s="1"/>
  <c r="B14" i="9"/>
  <c r="J68" i="9"/>
  <c r="AE41" i="9"/>
  <c r="AV49" i="9" l="1"/>
  <c r="AX49" i="9" s="1"/>
  <c r="AE42" i="9"/>
  <c r="AV41" i="9"/>
  <c r="AX41" i="9" s="1"/>
  <c r="AZ41" i="9" s="1"/>
  <c r="AD48" i="9"/>
  <c r="AF48" i="9" s="1"/>
  <c r="AH48" i="9" s="1"/>
  <c r="W56" i="9" s="1"/>
  <c r="V48" i="9"/>
  <c r="AG48" i="9" s="1"/>
  <c r="V56" i="9" s="1"/>
  <c r="Q47" i="9"/>
  <c r="F55" i="9" s="1"/>
  <c r="G55" i="9" s="1"/>
  <c r="I55" i="9" s="1"/>
  <c r="AI41" i="9"/>
  <c r="AD47" i="9"/>
  <c r="AF47" i="9" s="1"/>
  <c r="L68" i="9"/>
  <c r="N68" i="9" s="1"/>
  <c r="Q68" i="9" s="1"/>
  <c r="AZ34" i="9"/>
  <c r="AO49" i="9" s="1"/>
  <c r="Q48" i="9"/>
  <c r="F56" i="9" s="1"/>
  <c r="H56" i="9" s="1"/>
  <c r="J56" i="9" s="1"/>
  <c r="BO40" i="9"/>
  <c r="CF39" i="9"/>
  <c r="CH39" i="9" s="1"/>
  <c r="CK39" i="9" s="1"/>
  <c r="AE47" i="9"/>
  <c r="BS39" i="9"/>
  <c r="BR39" i="9"/>
  <c r="AE50" i="9"/>
  <c r="DA39" i="9"/>
  <c r="AY42" i="9"/>
  <c r="AZ33" i="9"/>
  <c r="AN50" i="9" s="1"/>
  <c r="AY50" i="9" s="1"/>
  <c r="AP50" i="9"/>
  <c r="AT50" i="9" s="1"/>
  <c r="AT42" i="9"/>
  <c r="BQ41" i="9"/>
  <c r="BI49" i="9"/>
  <c r="BM49" i="9" s="1"/>
  <c r="BM41" i="9"/>
  <c r="CI40" i="9"/>
  <c r="AG67" i="9"/>
  <c r="BV69" i="9"/>
  <c r="CB9" i="9"/>
  <c r="CA41" i="9" s="1"/>
  <c r="BV10" i="9"/>
  <c r="CC9" i="9"/>
  <c r="CB41" i="9" s="1"/>
  <c r="CB49" i="9" s="1"/>
  <c r="BW9" i="9"/>
  <c r="CD9" i="9"/>
  <c r="CC41" i="9" s="1"/>
  <c r="CC49" i="9" s="1"/>
  <c r="BX9" i="9"/>
  <c r="BZ9" i="9"/>
  <c r="BY41" i="9" s="1"/>
  <c r="CA9" i="9"/>
  <c r="BZ41" i="9" s="1"/>
  <c r="BY9" i="9"/>
  <c r="BX41" i="9" s="1"/>
  <c r="AL152" i="9"/>
  <c r="BH49" i="9"/>
  <c r="BL49" i="9" s="1"/>
  <c r="BL41" i="9"/>
  <c r="CW39" i="9"/>
  <c r="AH43" i="9"/>
  <c r="AH51" i="9" s="1"/>
  <c r="AH52" i="9" s="1"/>
  <c r="W57" i="9" s="1"/>
  <c r="W47" i="9"/>
  <c r="W49" i="9"/>
  <c r="DF89" i="9"/>
  <c r="DE85" i="9"/>
  <c r="DF62" i="9"/>
  <c r="DF67" i="9"/>
  <c r="AC67" i="9"/>
  <c r="B154" i="9"/>
  <c r="BD70" i="9"/>
  <c r="DH7" i="9"/>
  <c r="DL7" i="9"/>
  <c r="DK39" i="9" s="1"/>
  <c r="DI7" i="9"/>
  <c r="DH39" i="9" s="1"/>
  <c r="DK7" i="9"/>
  <c r="DJ39" i="9" s="1"/>
  <c r="DJ7" i="9"/>
  <c r="DI39" i="9" s="1"/>
  <c r="DN7" i="9"/>
  <c r="DM39" i="9" s="1"/>
  <c r="DG7" i="9"/>
  <c r="DF8" i="9"/>
  <c r="DM7" i="9"/>
  <c r="DL39" i="9" s="1"/>
  <c r="CG39" i="9"/>
  <c r="AD50" i="9"/>
  <c r="AF50" i="9" s="1"/>
  <c r="AR47" i="9"/>
  <c r="AP47" i="9"/>
  <c r="AQ48" i="9"/>
  <c r="AR48" i="9"/>
  <c r="AS47" i="9"/>
  <c r="AP48" i="9"/>
  <c r="AQ47" i="9"/>
  <c r="AS48" i="9"/>
  <c r="CV39" i="9"/>
  <c r="CN68" i="9"/>
  <c r="CD40" i="9"/>
  <c r="CR8" i="9"/>
  <c r="CQ40" i="9" s="1"/>
  <c r="CN9" i="9"/>
  <c r="CU8" i="9"/>
  <c r="CT40" i="9" s="1"/>
  <c r="CS8" i="9"/>
  <c r="CR40" i="9" s="1"/>
  <c r="CV8" i="9"/>
  <c r="CU40" i="9" s="1"/>
  <c r="CT8" i="9"/>
  <c r="CS40" i="9" s="1"/>
  <c r="CP8" i="9"/>
  <c r="CQ8" i="9"/>
  <c r="CP40" i="9" s="1"/>
  <c r="CO8" i="9"/>
  <c r="AB67" i="9"/>
  <c r="CE40" i="9"/>
  <c r="O69" i="9"/>
  <c r="AN11" i="9"/>
  <c r="AR11" i="9"/>
  <c r="AQ67" i="9" s="1"/>
  <c r="AO11" i="9"/>
  <c r="AN67" i="9" s="1"/>
  <c r="AQ11" i="9"/>
  <c r="AP67" i="9" s="1"/>
  <c r="AP11" i="9"/>
  <c r="AO67" i="9" s="1"/>
  <c r="AT11" i="9"/>
  <c r="AS67" i="9" s="1"/>
  <c r="AM11" i="9"/>
  <c r="AS11" i="9"/>
  <c r="AR67" i="9" s="1"/>
  <c r="AL12" i="9"/>
  <c r="DF172" i="9"/>
  <c r="DE195" i="9" s="1"/>
  <c r="DF144" i="9"/>
  <c r="DE167" i="9" s="1"/>
  <c r="DF60" i="9"/>
  <c r="DE83" i="9" s="1"/>
  <c r="DF116" i="9"/>
  <c r="DE139" i="9" s="1"/>
  <c r="DF88" i="9"/>
  <c r="DE111" i="9" s="1"/>
  <c r="DF32" i="9"/>
  <c r="DE55" i="9" s="1"/>
  <c r="T126" i="9"/>
  <c r="AE48" i="9"/>
  <c r="AW49" i="9"/>
  <c r="AD42" i="9"/>
  <c r="AF42" i="9" s="1"/>
  <c r="BN40" i="9"/>
  <c r="BP40" i="9" s="1"/>
  <c r="X12" i="9"/>
  <c r="W68" i="9" s="1"/>
  <c r="Y12" i="9"/>
  <c r="X68" i="9" s="1"/>
  <c r="AA12" i="9"/>
  <c r="Z68" i="9" s="1"/>
  <c r="AB12" i="9"/>
  <c r="AA68" i="9" s="1"/>
  <c r="Z12" i="9"/>
  <c r="Y68" i="9" s="1"/>
  <c r="V12" i="9"/>
  <c r="W12" i="9"/>
  <c r="V68" i="9" s="1"/>
  <c r="U12" i="9"/>
  <c r="T13" i="9"/>
  <c r="BD97" i="9"/>
  <c r="BL10" i="9"/>
  <c r="BK42" i="9" s="1"/>
  <c r="BK50" i="9" s="1"/>
  <c r="BG10" i="9"/>
  <c r="BF42" i="9" s="1"/>
  <c r="BE10" i="9"/>
  <c r="BH10" i="9"/>
  <c r="BG42" i="9" s="1"/>
  <c r="BF10" i="9"/>
  <c r="BJ10" i="9"/>
  <c r="BI42" i="9" s="1"/>
  <c r="BK10" i="9"/>
  <c r="BJ42" i="9" s="1"/>
  <c r="BJ50" i="9" s="1"/>
  <c r="BI10" i="9"/>
  <c r="BH42" i="9" s="1"/>
  <c r="BD11" i="9"/>
  <c r="BD124" i="9"/>
  <c r="I14" i="9"/>
  <c r="H70" i="9" s="1"/>
  <c r="H78" i="9" s="1"/>
  <c r="D14" i="9"/>
  <c r="E14" i="9"/>
  <c r="D70" i="9" s="1"/>
  <c r="J14" i="9"/>
  <c r="I70" i="9" s="1"/>
  <c r="I78" i="9" s="1"/>
  <c r="C14" i="9"/>
  <c r="G14" i="9"/>
  <c r="F70" i="9" s="1"/>
  <c r="H14" i="9"/>
  <c r="G70" i="9" s="1"/>
  <c r="F14" i="9"/>
  <c r="E70" i="9" s="1"/>
  <c r="B15" i="9"/>
  <c r="K69" i="9"/>
  <c r="G77" i="9"/>
  <c r="K77" i="9" s="1"/>
  <c r="DF40" i="9"/>
  <c r="Q67" i="9"/>
  <c r="P67" i="9"/>
  <c r="AU42" i="9"/>
  <c r="AQ50" i="9"/>
  <c r="AU50" i="9" s="1"/>
  <c r="AL125" i="9"/>
  <c r="BV42" i="9"/>
  <c r="AZ40" i="9"/>
  <c r="BA40" i="9"/>
  <c r="AK197" i="9"/>
  <c r="AL174" i="9"/>
  <c r="AL179" i="9"/>
  <c r="CN41" i="9"/>
  <c r="BV145" i="9"/>
  <c r="BU141" i="9"/>
  <c r="BV118" i="9"/>
  <c r="BV123" i="9"/>
  <c r="AI43" i="9"/>
  <c r="AW41" i="9"/>
  <c r="BR32" i="9"/>
  <c r="BD173" i="9"/>
  <c r="BD146" i="9"/>
  <c r="BC169" i="9"/>
  <c r="BD151" i="9"/>
  <c r="CN117" i="9"/>
  <c r="CM113" i="9"/>
  <c r="CN90" i="9"/>
  <c r="CN95" i="9"/>
  <c r="T153" i="9"/>
  <c r="B181" i="9"/>
  <c r="V49" i="9"/>
  <c r="AG49" i="9" s="1"/>
  <c r="AG43" i="9"/>
  <c r="AG51" i="9" s="1"/>
  <c r="AG52" i="9" s="1"/>
  <c r="V57" i="9" s="1"/>
  <c r="V47" i="9"/>
  <c r="AG47" i="9" s="1"/>
  <c r="V55" i="9" s="1"/>
  <c r="J69" i="9"/>
  <c r="F77" i="9"/>
  <c r="J77" i="9" s="1"/>
  <c r="P60" i="9"/>
  <c r="AL98" i="9"/>
  <c r="T180" i="9"/>
  <c r="BV96" i="9"/>
  <c r="M68" i="9"/>
  <c r="W50" i="9"/>
  <c r="CX39" i="9" l="1"/>
  <c r="CZ39" i="9" s="1"/>
  <c r="DB39" i="9" s="1"/>
  <c r="AI48" i="9"/>
  <c r="X56" i="9" s="1"/>
  <c r="Z56" i="9" s="1"/>
  <c r="AB56" i="9" s="1"/>
  <c r="G56" i="9"/>
  <c r="I56" i="9" s="1"/>
  <c r="BA41" i="9"/>
  <c r="AZ43" i="9"/>
  <c r="AZ44" i="9" s="1"/>
  <c r="AD67" i="9"/>
  <c r="AF67" i="9" s="1"/>
  <c r="AI67" i="9" s="1"/>
  <c r="AO47" i="9"/>
  <c r="AO48" i="9"/>
  <c r="L77" i="9"/>
  <c r="N77" i="9" s="1"/>
  <c r="AU48" i="9"/>
  <c r="AW50" i="9"/>
  <c r="L69" i="9"/>
  <c r="N69" i="9" s="1"/>
  <c r="Q69" i="9" s="1"/>
  <c r="AO50" i="9"/>
  <c r="BN49" i="9"/>
  <c r="BP49" i="9" s="1"/>
  <c r="H55" i="9"/>
  <c r="J55" i="9" s="1"/>
  <c r="P62" i="9"/>
  <c r="E77" i="9" s="1"/>
  <c r="AH44" i="9"/>
  <c r="P68" i="9"/>
  <c r="AG44" i="9"/>
  <c r="AW42" i="9"/>
  <c r="BN41" i="9"/>
  <c r="BP41" i="9" s="1"/>
  <c r="CJ39" i="9"/>
  <c r="CF40" i="9"/>
  <c r="CH40" i="9" s="1"/>
  <c r="BI50" i="9"/>
  <c r="BM50" i="9" s="1"/>
  <c r="BM42" i="9"/>
  <c r="BR34" i="9"/>
  <c r="BG50" i="9" s="1"/>
  <c r="BV124" i="9"/>
  <c r="BD125" i="9"/>
  <c r="AB68" i="9"/>
  <c r="DF41" i="9"/>
  <c r="CS9" i="9"/>
  <c r="CR41" i="9" s="1"/>
  <c r="DB32" i="9" s="1"/>
  <c r="CU48" i="9" s="1"/>
  <c r="CO9" i="9"/>
  <c r="CT9" i="9"/>
  <c r="CS41" i="9" s="1"/>
  <c r="CN10" i="9"/>
  <c r="CU9" i="9"/>
  <c r="CT41" i="9" s="1"/>
  <c r="CT49" i="9" s="1"/>
  <c r="CV9" i="9"/>
  <c r="CU41" i="9" s="1"/>
  <c r="CU49" i="9" s="1"/>
  <c r="CQ9" i="9"/>
  <c r="CP41" i="9" s="1"/>
  <c r="CR9" i="9"/>
  <c r="CQ41" i="9" s="1"/>
  <c r="CP9" i="9"/>
  <c r="BQ42" i="9"/>
  <c r="BV97" i="9"/>
  <c r="B182" i="9"/>
  <c r="BD152" i="9"/>
  <c r="DS39" i="9"/>
  <c r="J15" i="9"/>
  <c r="I95" i="9" s="1"/>
  <c r="E15" i="9"/>
  <c r="D95" i="9" s="1"/>
  <c r="C15" i="9"/>
  <c r="D15" i="9"/>
  <c r="F15" i="9"/>
  <c r="E95" i="9" s="1"/>
  <c r="H15" i="9"/>
  <c r="G95" i="9" s="1"/>
  <c r="I15" i="9"/>
  <c r="H95" i="9" s="1"/>
  <c r="G15" i="9"/>
  <c r="F95" i="9" s="1"/>
  <c r="B16" i="9"/>
  <c r="BE11" i="9"/>
  <c r="BH11" i="9"/>
  <c r="BG67" i="9" s="1"/>
  <c r="BF11" i="9"/>
  <c r="BG11" i="9"/>
  <c r="BF67" i="9" s="1"/>
  <c r="BK11" i="9"/>
  <c r="BJ67" i="9" s="1"/>
  <c r="BL11" i="9"/>
  <c r="BK67" i="9" s="1"/>
  <c r="BI11" i="9"/>
  <c r="BH67" i="9" s="1"/>
  <c r="BJ11" i="9"/>
  <c r="BI67" i="9" s="1"/>
  <c r="BD12" i="9"/>
  <c r="BD98" i="9"/>
  <c r="AO12" i="9"/>
  <c r="AN68" i="9" s="1"/>
  <c r="AR12" i="9"/>
  <c r="AQ68" i="9" s="1"/>
  <c r="AS12" i="9"/>
  <c r="AR68" i="9" s="1"/>
  <c r="AP12" i="9"/>
  <c r="AO68" i="9" s="1"/>
  <c r="AQ12" i="9"/>
  <c r="AP68" i="9" s="1"/>
  <c r="AM12" i="9"/>
  <c r="AN12" i="9"/>
  <c r="AT12" i="9"/>
  <c r="AS68" i="9" s="1"/>
  <c r="AL13" i="9"/>
  <c r="CN69" i="9"/>
  <c r="AV50" i="9"/>
  <c r="AX50" i="9" s="1"/>
  <c r="BA43" i="9"/>
  <c r="BK47" i="9"/>
  <c r="BH47" i="9"/>
  <c r="BI48" i="9"/>
  <c r="BJ47" i="9"/>
  <c r="BI47" i="9"/>
  <c r="BH48" i="9"/>
  <c r="BK48" i="9"/>
  <c r="BJ48" i="9"/>
  <c r="AH47" i="9"/>
  <c r="W55" i="9" s="1"/>
  <c r="AI47" i="9"/>
  <c r="X55" i="9" s="1"/>
  <c r="T154" i="9"/>
  <c r="CV40" i="9"/>
  <c r="BL42" i="9"/>
  <c r="BH50" i="9"/>
  <c r="BL50" i="9" s="1"/>
  <c r="AI51" i="9"/>
  <c r="AI52" i="9" s="1"/>
  <c r="X57" i="9" s="1"/>
  <c r="Z57" i="9" s="1"/>
  <c r="AB57" i="9" s="1"/>
  <c r="AI44" i="9"/>
  <c r="AH50" i="9"/>
  <c r="AI50" i="9"/>
  <c r="CN145" i="9"/>
  <c r="CN118" i="9"/>
  <c r="CM141" i="9"/>
  <c r="CN123" i="9"/>
  <c r="CW40" i="9"/>
  <c r="CI41" i="9"/>
  <c r="AC68" i="9"/>
  <c r="AU67" i="9"/>
  <c r="DF68" i="9"/>
  <c r="BA49" i="9"/>
  <c r="AZ49" i="9"/>
  <c r="AV42" i="9"/>
  <c r="AX42" i="9" s="1"/>
  <c r="M69" i="9"/>
  <c r="AT48" i="9"/>
  <c r="CN96" i="9"/>
  <c r="DA40" i="9"/>
  <c r="DN39" i="9"/>
  <c r="BR40" i="9"/>
  <c r="BS40" i="9"/>
  <c r="F75" i="9"/>
  <c r="G75" i="9"/>
  <c r="I75" i="9"/>
  <c r="F76" i="9"/>
  <c r="H75" i="9"/>
  <c r="I76" i="9"/>
  <c r="H76" i="9"/>
  <c r="G76" i="9"/>
  <c r="BC197" i="9"/>
  <c r="BD174" i="9"/>
  <c r="BD179" i="9"/>
  <c r="J70" i="9"/>
  <c r="F78" i="9"/>
  <c r="J78" i="9" s="1"/>
  <c r="Y13" i="9"/>
  <c r="X69" i="9" s="1"/>
  <c r="AH60" i="9" s="1"/>
  <c r="Z13" i="9"/>
  <c r="Y69" i="9" s="1"/>
  <c r="AB13" i="9"/>
  <c r="AA69" i="9" s="1"/>
  <c r="AA77" i="9" s="1"/>
  <c r="U13" i="9"/>
  <c r="AA13" i="9"/>
  <c r="Z69" i="9" s="1"/>
  <c r="Z77" i="9" s="1"/>
  <c r="W13" i="9"/>
  <c r="V69" i="9" s="1"/>
  <c r="X13" i="9"/>
  <c r="W69" i="9" s="1"/>
  <c r="V13" i="9"/>
  <c r="T14" i="9"/>
  <c r="AH49" i="9"/>
  <c r="AI49" i="9"/>
  <c r="DF117" i="9"/>
  <c r="DE113" i="9"/>
  <c r="DF90" i="9"/>
  <c r="DF95" i="9"/>
  <c r="BV70" i="9"/>
  <c r="BV173" i="9"/>
  <c r="BU169" i="9"/>
  <c r="BV146" i="9"/>
  <c r="BV151" i="9"/>
  <c r="AL180" i="9"/>
  <c r="BZ49" i="9"/>
  <c r="CD49" i="9" s="1"/>
  <c r="CD41" i="9"/>
  <c r="CJ32" i="9"/>
  <c r="AL126" i="9"/>
  <c r="O70" i="9"/>
  <c r="AY67" i="9"/>
  <c r="P61" i="9"/>
  <c r="AT47" i="9"/>
  <c r="BR33" i="9"/>
  <c r="BF50" i="9" s="1"/>
  <c r="BQ50" i="9" s="1"/>
  <c r="M77" i="9"/>
  <c r="CG40" i="9"/>
  <c r="AU47" i="9"/>
  <c r="AE67" i="9"/>
  <c r="CY39" i="9"/>
  <c r="BO49" i="9"/>
  <c r="AN47" i="9"/>
  <c r="AY47" i="9" s="1"/>
  <c r="AN55" i="9" s="1"/>
  <c r="AN49" i="9"/>
  <c r="AY49" i="9" s="1"/>
  <c r="DO39" i="9"/>
  <c r="K70" i="9"/>
  <c r="G78" i="9"/>
  <c r="K78" i="9" s="1"/>
  <c r="T181" i="9"/>
  <c r="DI8" i="9"/>
  <c r="DH40" i="9" s="1"/>
  <c r="DJ8" i="9"/>
  <c r="DI40" i="9" s="1"/>
  <c r="DL8" i="9"/>
  <c r="DK40" i="9" s="1"/>
  <c r="DK8" i="9"/>
  <c r="DJ40" i="9" s="1"/>
  <c r="DG8" i="9"/>
  <c r="DH8" i="9"/>
  <c r="DF9" i="9"/>
  <c r="DM8" i="9"/>
  <c r="DL40" i="9" s="1"/>
  <c r="DN8" i="9"/>
  <c r="DM40" i="9" s="1"/>
  <c r="CN42" i="9"/>
  <c r="CA49" i="9"/>
  <c r="CE49" i="9" s="1"/>
  <c r="CE41" i="9"/>
  <c r="AG68" i="9"/>
  <c r="AH42" i="9"/>
  <c r="AI42" i="9"/>
  <c r="AT67" i="9"/>
  <c r="AL153" i="9"/>
  <c r="CC10" i="9"/>
  <c r="CB42" i="9" s="1"/>
  <c r="CB50" i="9" s="1"/>
  <c r="CD10" i="9"/>
  <c r="CC42" i="9" s="1"/>
  <c r="CC50" i="9" s="1"/>
  <c r="BX10" i="9"/>
  <c r="BW10" i="9"/>
  <c r="BY10" i="9"/>
  <c r="BX42" i="9" s="1"/>
  <c r="CA10" i="9"/>
  <c r="BZ42" i="9" s="1"/>
  <c r="CB10" i="9"/>
  <c r="CA42" i="9" s="1"/>
  <c r="BZ10" i="9"/>
  <c r="BY42" i="9" s="1"/>
  <c r="BV11" i="9"/>
  <c r="AY43" i="9"/>
  <c r="AY51" i="9" s="1"/>
  <c r="AY52" i="9" s="1"/>
  <c r="AN57" i="9" s="1"/>
  <c r="BO41" i="9"/>
  <c r="AN48" i="9"/>
  <c r="AY48" i="9" s="1"/>
  <c r="AN56" i="9" s="1"/>
  <c r="Q77" i="9" l="1"/>
  <c r="Y56" i="9"/>
  <c r="AA56" i="9" s="1"/>
  <c r="DC39" i="9"/>
  <c r="AZ51" i="9"/>
  <c r="AZ52" i="9" s="1"/>
  <c r="AO57" i="9" s="1"/>
  <c r="AH67" i="9"/>
  <c r="Z55" i="9"/>
  <c r="AB55" i="9" s="1"/>
  <c r="P71" i="9"/>
  <c r="P72" i="9" s="1"/>
  <c r="AV48" i="9"/>
  <c r="AX48" i="9" s="1"/>
  <c r="E76" i="9"/>
  <c r="P77" i="9"/>
  <c r="K76" i="9"/>
  <c r="BN42" i="9"/>
  <c r="BP42" i="9" s="1"/>
  <c r="BS42" i="9" s="1"/>
  <c r="AV47" i="9"/>
  <c r="AX47" i="9" s="1"/>
  <c r="BA47" i="9" s="1"/>
  <c r="AP55" i="9" s="1"/>
  <c r="BA50" i="9"/>
  <c r="P69" i="9"/>
  <c r="CG49" i="9"/>
  <c r="E78" i="9"/>
  <c r="AW67" i="9"/>
  <c r="Y55" i="9"/>
  <c r="AA55" i="9" s="1"/>
  <c r="BL47" i="9"/>
  <c r="DQ39" i="9"/>
  <c r="E75" i="9"/>
  <c r="BN50" i="9"/>
  <c r="BP50" i="9" s="1"/>
  <c r="BR50" i="9" s="1"/>
  <c r="Q71" i="9"/>
  <c r="Q72" i="9" s="1"/>
  <c r="BG48" i="9"/>
  <c r="Y75" i="9"/>
  <c r="X75" i="9"/>
  <c r="AA76" i="9"/>
  <c r="Y76" i="9"/>
  <c r="BS43" i="9"/>
  <c r="BS51" i="9" s="1"/>
  <c r="BS52" i="9" s="1"/>
  <c r="BH57" i="9" s="1"/>
  <c r="CF41" i="9"/>
  <c r="CH41" i="9" s="1"/>
  <c r="CK41" i="9" s="1"/>
  <c r="AE68" i="9"/>
  <c r="CJ40" i="9"/>
  <c r="CK40" i="9"/>
  <c r="M78" i="9"/>
  <c r="K75" i="9"/>
  <c r="J75" i="9"/>
  <c r="BS41" i="9"/>
  <c r="BR41" i="9"/>
  <c r="L70" i="9"/>
  <c r="N70" i="9" s="1"/>
  <c r="J76" i="9"/>
  <c r="BR43" i="9"/>
  <c r="BR51" i="9" s="1"/>
  <c r="BR52" i="9" s="1"/>
  <c r="BG57" i="9" s="1"/>
  <c r="CY40" i="9"/>
  <c r="CW41" i="9"/>
  <c r="CS49" i="9"/>
  <c r="CW49" i="9" s="1"/>
  <c r="DN40" i="9"/>
  <c r="CJ34" i="9"/>
  <c r="BY50" i="9" s="1"/>
  <c r="DS40" i="9"/>
  <c r="BZ50" i="9"/>
  <c r="CD50" i="9" s="1"/>
  <c r="CD42" i="9"/>
  <c r="CI42" i="9"/>
  <c r="CJ33" i="9"/>
  <c r="CI43" i="9" s="1"/>
  <c r="CI51" i="9" s="1"/>
  <c r="D77" i="9"/>
  <c r="O77" i="9" s="1"/>
  <c r="D75" i="9"/>
  <c r="O75" i="9" s="1"/>
  <c r="D83" i="9" s="1"/>
  <c r="AL154" i="9"/>
  <c r="CT47" i="9"/>
  <c r="CU47" i="9"/>
  <c r="AA75" i="9"/>
  <c r="Z75" i="9"/>
  <c r="DF42" i="9"/>
  <c r="BV152" i="9"/>
  <c r="DF145" i="9"/>
  <c r="DE141" i="9"/>
  <c r="DF118" i="9"/>
  <c r="DF123" i="9"/>
  <c r="CN97" i="9"/>
  <c r="BA51" i="9"/>
  <c r="BA52" i="9" s="1"/>
  <c r="AP57" i="9" s="1"/>
  <c r="BA44" i="9"/>
  <c r="CN70" i="9"/>
  <c r="BL67" i="9"/>
  <c r="J95" i="9"/>
  <c r="BO50" i="9"/>
  <c r="AW47" i="9"/>
  <c r="CF49" i="9"/>
  <c r="CH49" i="9" s="1"/>
  <c r="CR47" i="9"/>
  <c r="BO42" i="9"/>
  <c r="C16" i="9"/>
  <c r="G16" i="9"/>
  <c r="F96" i="9" s="1"/>
  <c r="D16" i="9"/>
  <c r="E16" i="9"/>
  <c r="D96" i="9" s="1"/>
  <c r="F16" i="9"/>
  <c r="E96" i="9" s="1"/>
  <c r="I16" i="9"/>
  <c r="H96" i="9" s="1"/>
  <c r="J16" i="9"/>
  <c r="I96" i="9" s="1"/>
  <c r="H16" i="9"/>
  <c r="G96" i="9" s="1"/>
  <c r="B17" i="9"/>
  <c r="AP13" i="9"/>
  <c r="AO69" i="9" s="1"/>
  <c r="AS13" i="9"/>
  <c r="AR69" i="9" s="1"/>
  <c r="AR77" i="9" s="1"/>
  <c r="AQ13" i="9"/>
  <c r="AP69" i="9" s="1"/>
  <c r="AR13" i="9"/>
  <c r="AQ69" i="9" s="1"/>
  <c r="AT13" i="9"/>
  <c r="AS69" i="9" s="1"/>
  <c r="AS77" i="9" s="1"/>
  <c r="AN13" i="9"/>
  <c r="AO13" i="9"/>
  <c r="AN69" i="9" s="1"/>
  <c r="AM13" i="9"/>
  <c r="AL14" i="9"/>
  <c r="BF12" i="9"/>
  <c r="BG12" i="9"/>
  <c r="BF68" i="9" s="1"/>
  <c r="BH12" i="9"/>
  <c r="BG68" i="9" s="1"/>
  <c r="BI12" i="9"/>
  <c r="BH68" i="9" s="1"/>
  <c r="BJ12" i="9"/>
  <c r="BI68" i="9" s="1"/>
  <c r="BL12" i="9"/>
  <c r="BK68" i="9" s="1"/>
  <c r="BE12" i="9"/>
  <c r="BK12" i="9"/>
  <c r="BJ68" i="9" s="1"/>
  <c r="BD13" i="9"/>
  <c r="BF47" i="9"/>
  <c r="BQ47" i="9" s="1"/>
  <c r="BF55" i="9" s="1"/>
  <c r="BF49" i="9"/>
  <c r="BQ49" i="9" s="1"/>
  <c r="DF96" i="9"/>
  <c r="DF69" i="9"/>
  <c r="AL181" i="9"/>
  <c r="BV125" i="9"/>
  <c r="CS47" i="9"/>
  <c r="CS48" i="9"/>
  <c r="CW48" i="9" s="1"/>
  <c r="BQ43" i="9"/>
  <c r="BQ51" i="9" s="1"/>
  <c r="BQ52" i="9" s="1"/>
  <c r="BF57" i="9" s="1"/>
  <c r="BF48" i="9"/>
  <c r="BQ48" i="9" s="1"/>
  <c r="BF56" i="9" s="1"/>
  <c r="Z76" i="9"/>
  <c r="L78" i="9"/>
  <c r="N78" i="9" s="1"/>
  <c r="AW48" i="9"/>
  <c r="CX40" i="9"/>
  <c r="CZ40" i="9" s="1"/>
  <c r="AD68" i="9"/>
  <c r="AF68" i="9" s="1"/>
  <c r="BM67" i="9"/>
  <c r="DJ9" i="9"/>
  <c r="DI41" i="9" s="1"/>
  <c r="DF10" i="9"/>
  <c r="DK9" i="9"/>
  <c r="DJ41" i="9" s="1"/>
  <c r="DM9" i="9"/>
  <c r="DL41" i="9" s="1"/>
  <c r="DL49" i="9" s="1"/>
  <c r="DN9" i="9"/>
  <c r="DM41" i="9" s="1"/>
  <c r="DM49" i="9" s="1"/>
  <c r="DL9" i="9"/>
  <c r="DK41" i="9" s="1"/>
  <c r="DH9" i="9"/>
  <c r="DI9" i="9"/>
  <c r="DH41" i="9" s="1"/>
  <c r="DG9" i="9"/>
  <c r="BD180" i="9"/>
  <c r="AY68" i="9"/>
  <c r="BD153" i="9"/>
  <c r="AU68" i="9"/>
  <c r="CA50" i="9"/>
  <c r="CE50" i="9" s="1"/>
  <c r="CE42" i="9"/>
  <c r="CT10" i="9"/>
  <c r="CS42" i="9" s="1"/>
  <c r="CP10" i="9"/>
  <c r="CU10" i="9"/>
  <c r="CT42" i="9" s="1"/>
  <c r="CT50" i="9" s="1"/>
  <c r="CV10" i="9"/>
  <c r="CU42" i="9" s="1"/>
  <c r="CU50" i="9" s="1"/>
  <c r="CO10" i="9"/>
  <c r="CR10" i="9"/>
  <c r="CQ42" i="9" s="1"/>
  <c r="CS10" i="9"/>
  <c r="CR42" i="9" s="1"/>
  <c r="CQ10" i="9"/>
  <c r="CP42" i="9" s="1"/>
  <c r="CN11" i="9"/>
  <c r="T182" i="9"/>
  <c r="BV174" i="9"/>
  <c r="BU197" i="9"/>
  <c r="BV179" i="9"/>
  <c r="Z14" i="9"/>
  <c r="Y70" i="9" s="1"/>
  <c r="AA14" i="9"/>
  <c r="Z70" i="9" s="1"/>
  <c r="Z78" i="9" s="1"/>
  <c r="U14" i="9"/>
  <c r="V14" i="9"/>
  <c r="AB14" i="9"/>
  <c r="AA70" i="9" s="1"/>
  <c r="AA78" i="9" s="1"/>
  <c r="X14" i="9"/>
  <c r="W70" i="9" s="1"/>
  <c r="AH62" i="9" s="1"/>
  <c r="Y14" i="9"/>
  <c r="X70" i="9" s="1"/>
  <c r="W14" i="9"/>
  <c r="V70" i="9" s="1"/>
  <c r="AH61" i="9" s="1"/>
  <c r="V77" i="9" s="1"/>
  <c r="AG77" i="9" s="1"/>
  <c r="T15" i="9"/>
  <c r="AB69" i="9"/>
  <c r="X77" i="9"/>
  <c r="AB77" i="9" s="1"/>
  <c r="BQ67" i="9"/>
  <c r="BV98" i="9"/>
  <c r="BD126" i="9"/>
  <c r="X76" i="9"/>
  <c r="AV67" i="9"/>
  <c r="AX67" i="9" s="1"/>
  <c r="CG41" i="9"/>
  <c r="M70" i="9"/>
  <c r="AY44" i="9"/>
  <c r="D78" i="9"/>
  <c r="O78" i="9" s="1"/>
  <c r="CR48" i="9"/>
  <c r="BM47" i="9"/>
  <c r="AZ50" i="9"/>
  <c r="CN124" i="9"/>
  <c r="CA48" i="9"/>
  <c r="CC48" i="9"/>
  <c r="BZ47" i="9"/>
  <c r="CB47" i="9"/>
  <c r="CC47" i="9"/>
  <c r="BZ48" i="9"/>
  <c r="CA47" i="9"/>
  <c r="CB48" i="9"/>
  <c r="AG69" i="9"/>
  <c r="O95" i="9"/>
  <c r="CV41" i="9"/>
  <c r="CR49" i="9"/>
  <c r="CV49" i="9" s="1"/>
  <c r="DO40" i="9"/>
  <c r="CD11" i="9"/>
  <c r="CC67" i="9" s="1"/>
  <c r="BW11" i="9"/>
  <c r="BY11" i="9"/>
  <c r="BX67" i="9" s="1"/>
  <c r="BX11" i="9"/>
  <c r="BZ11" i="9"/>
  <c r="BY67" i="9" s="1"/>
  <c r="CB11" i="9"/>
  <c r="CA67" i="9" s="1"/>
  <c r="CC11" i="9"/>
  <c r="CB67" i="9" s="1"/>
  <c r="CA11" i="9"/>
  <c r="BZ67" i="9" s="1"/>
  <c r="BV12" i="9"/>
  <c r="DA41" i="9"/>
  <c r="AC69" i="9"/>
  <c r="Y77" i="9"/>
  <c r="AC77" i="9" s="1"/>
  <c r="AZ42" i="9"/>
  <c r="BA42" i="9"/>
  <c r="CM169" i="9"/>
  <c r="CN173" i="9"/>
  <c r="CN146" i="9"/>
  <c r="CN151" i="9"/>
  <c r="AT68" i="9"/>
  <c r="K95" i="9"/>
  <c r="BG47" i="9"/>
  <c r="BG49" i="9"/>
  <c r="BM48" i="9"/>
  <c r="D76" i="9"/>
  <c r="O76" i="9" s="1"/>
  <c r="D84" i="9" s="1"/>
  <c r="O71" i="9"/>
  <c r="O79" i="9" s="1"/>
  <c r="O80" i="9" s="1"/>
  <c r="D85" i="9" s="1"/>
  <c r="DP39" i="9"/>
  <c r="DR39" i="9" s="1"/>
  <c r="BL48" i="9"/>
  <c r="CT48" i="9"/>
  <c r="CX49" i="9" l="1"/>
  <c r="CZ49" i="9" s="1"/>
  <c r="AR57" i="9"/>
  <c r="AT57" i="9" s="1"/>
  <c r="M75" i="9"/>
  <c r="BS44" i="9"/>
  <c r="CG42" i="9"/>
  <c r="BS50" i="9"/>
  <c r="CE48" i="9"/>
  <c r="CJ41" i="9"/>
  <c r="P79" i="9"/>
  <c r="P80" i="9" s="1"/>
  <c r="E85" i="9" s="1"/>
  <c r="AZ48" i="9"/>
  <c r="AO56" i="9" s="1"/>
  <c r="BA48" i="9"/>
  <c r="AP56" i="9" s="1"/>
  <c r="AD69" i="9"/>
  <c r="AF69" i="9" s="1"/>
  <c r="AI69" i="9" s="1"/>
  <c r="Q78" i="9"/>
  <c r="BX48" i="9"/>
  <c r="CI48" i="9" s="1"/>
  <c r="BX56" i="9" s="1"/>
  <c r="BY48" i="9"/>
  <c r="AZ47" i="9"/>
  <c r="AO55" i="9" s="1"/>
  <c r="BO67" i="9"/>
  <c r="AV68" i="9"/>
  <c r="AX68" i="9" s="1"/>
  <c r="BA68" i="9" s="1"/>
  <c r="BR42" i="9"/>
  <c r="L76" i="9"/>
  <c r="N76" i="9" s="1"/>
  <c r="P76" i="9" s="1"/>
  <c r="E84" i="9" s="1"/>
  <c r="BR44" i="9"/>
  <c r="DQ40" i="9"/>
  <c r="BO47" i="9"/>
  <c r="Q79" i="9"/>
  <c r="Q80" i="9" s="1"/>
  <c r="F85" i="9" s="1"/>
  <c r="CJ43" i="9"/>
  <c r="CJ51" i="9" s="1"/>
  <c r="CJ52" i="9" s="1"/>
  <c r="BY57" i="9" s="1"/>
  <c r="CK43" i="9"/>
  <c r="CK51" i="9" s="1"/>
  <c r="CK52" i="9" s="1"/>
  <c r="BZ57" i="9" s="1"/>
  <c r="CD47" i="9"/>
  <c r="AB75" i="9"/>
  <c r="CW47" i="9"/>
  <c r="L75" i="9"/>
  <c r="N75" i="9" s="1"/>
  <c r="O72" i="9"/>
  <c r="CY41" i="9"/>
  <c r="M76" i="9"/>
  <c r="P70" i="9"/>
  <c r="Q70" i="9"/>
  <c r="M95" i="9"/>
  <c r="AE77" i="9"/>
  <c r="P78" i="9"/>
  <c r="AC75" i="9"/>
  <c r="BO48" i="9"/>
  <c r="BJ57" i="9"/>
  <c r="BL57" i="9" s="1"/>
  <c r="CF50" i="9"/>
  <c r="CH50" i="9" s="1"/>
  <c r="CJ50" i="9" s="1"/>
  <c r="AC76" i="9"/>
  <c r="DS41" i="9"/>
  <c r="DO41" i="9"/>
  <c r="DK49" i="9"/>
  <c r="DO49" i="9" s="1"/>
  <c r="DN41" i="9"/>
  <c r="DJ49" i="9"/>
  <c r="DN49" i="9" s="1"/>
  <c r="DT32" i="9"/>
  <c r="DA42" i="9"/>
  <c r="BD181" i="9"/>
  <c r="AH68" i="9"/>
  <c r="AH71" i="9" s="1"/>
  <c r="AH79" i="9" s="1"/>
  <c r="AI68" i="9"/>
  <c r="AI71" i="9" s="1"/>
  <c r="AI79" i="9" s="1"/>
  <c r="AY69" i="9"/>
  <c r="CN98" i="9"/>
  <c r="CN174" i="9"/>
  <c r="CM197" i="9"/>
  <c r="CN179" i="9"/>
  <c r="O96" i="9"/>
  <c r="CI44" i="9"/>
  <c r="CI52" i="9"/>
  <c r="BX57" i="9" s="1"/>
  <c r="BX49" i="9"/>
  <c r="CI49" i="9" s="1"/>
  <c r="BX47" i="9"/>
  <c r="CI47" i="9" s="1"/>
  <c r="BX55" i="9" s="1"/>
  <c r="CD48" i="9"/>
  <c r="CX41" i="9"/>
  <c r="CZ41" i="9" s="1"/>
  <c r="CE47" i="9"/>
  <c r="AD77" i="9"/>
  <c r="AF77" i="9" s="1"/>
  <c r="L95" i="9"/>
  <c r="N95" i="9" s="1"/>
  <c r="CY49" i="9"/>
  <c r="CE67" i="9"/>
  <c r="DF97" i="9"/>
  <c r="BV153" i="9"/>
  <c r="CR50" i="9"/>
  <c r="CV50" i="9" s="1"/>
  <c r="CV42" i="9"/>
  <c r="AL182" i="9"/>
  <c r="AP77" i="9"/>
  <c r="AT77" i="9" s="1"/>
  <c r="AT69" i="9"/>
  <c r="AZ60" i="9"/>
  <c r="DF146" i="9"/>
  <c r="DF173" i="9"/>
  <c r="DE169" i="9"/>
  <c r="DF151" i="9"/>
  <c r="BR49" i="9"/>
  <c r="BS49" i="9"/>
  <c r="BW12" i="9"/>
  <c r="BX12" i="9"/>
  <c r="BZ12" i="9"/>
  <c r="BY68" i="9" s="1"/>
  <c r="BY12" i="9"/>
  <c r="BX68" i="9" s="1"/>
  <c r="CC12" i="9"/>
  <c r="CB68" i="9" s="1"/>
  <c r="CD12" i="9"/>
  <c r="CC68" i="9" s="1"/>
  <c r="CA12" i="9"/>
  <c r="BZ68" i="9" s="1"/>
  <c r="CB12" i="9"/>
  <c r="CA68" i="9" s="1"/>
  <c r="BV13" i="9"/>
  <c r="BA67" i="9"/>
  <c r="AZ67" i="9"/>
  <c r="AB70" i="9"/>
  <c r="X78" i="9"/>
  <c r="AB78" i="9" s="1"/>
  <c r="DF70" i="9"/>
  <c r="AU69" i="9"/>
  <c r="AQ77" i="9"/>
  <c r="AU77" i="9" s="1"/>
  <c r="K96" i="9"/>
  <c r="BY47" i="9"/>
  <c r="BY49" i="9"/>
  <c r="AE69" i="9"/>
  <c r="CV47" i="9"/>
  <c r="AW68" i="9"/>
  <c r="BN47" i="9"/>
  <c r="BP47" i="9" s="1"/>
  <c r="BR47" i="9" s="1"/>
  <c r="BG55" i="9" s="1"/>
  <c r="DB34" i="9"/>
  <c r="CQ50" i="9" s="1"/>
  <c r="CF42" i="9"/>
  <c r="CH42" i="9" s="1"/>
  <c r="AQ14" i="9"/>
  <c r="AP70" i="9" s="1"/>
  <c r="AT14" i="9"/>
  <c r="AS70" i="9" s="1"/>
  <c r="AS78" i="9" s="1"/>
  <c r="AR14" i="9"/>
  <c r="AQ70" i="9" s="1"/>
  <c r="AS14" i="9"/>
  <c r="AR70" i="9" s="1"/>
  <c r="AR78" i="9" s="1"/>
  <c r="AM14" i="9"/>
  <c r="AO14" i="9"/>
  <c r="AN70" i="9" s="1"/>
  <c r="AP14" i="9"/>
  <c r="AO70" i="9" s="1"/>
  <c r="AN14" i="9"/>
  <c r="AL15" i="9"/>
  <c r="CN152" i="9"/>
  <c r="BG13" i="9"/>
  <c r="BF69" i="9" s="1"/>
  <c r="BH13" i="9"/>
  <c r="BG69" i="9" s="1"/>
  <c r="BJ13" i="9"/>
  <c r="BI69" i="9" s="1"/>
  <c r="BI13" i="9"/>
  <c r="BH69" i="9" s="1"/>
  <c r="BE13" i="9"/>
  <c r="BF13" i="9"/>
  <c r="BK13" i="9"/>
  <c r="BJ69" i="9" s="1"/>
  <c r="BJ77" i="9" s="1"/>
  <c r="BL13" i="9"/>
  <c r="BK69" i="9" s="1"/>
  <c r="BK77" i="9" s="1"/>
  <c r="BD14" i="9"/>
  <c r="W78" i="9"/>
  <c r="W76" i="9"/>
  <c r="CS50" i="9"/>
  <c r="CW50" i="9" s="1"/>
  <c r="CW42" i="9"/>
  <c r="DU39" i="9"/>
  <c r="DT39" i="9"/>
  <c r="CN125" i="9"/>
  <c r="V78" i="9"/>
  <c r="AG78" i="9" s="1"/>
  <c r="AG70" i="9"/>
  <c r="V76" i="9"/>
  <c r="AG76" i="9" s="1"/>
  <c r="V84" i="9" s="1"/>
  <c r="BV180" i="9"/>
  <c r="CU11" i="9"/>
  <c r="CT67" i="9" s="1"/>
  <c r="CP11" i="9"/>
  <c r="CV11" i="9"/>
  <c r="CU67" i="9" s="1"/>
  <c r="CQ11" i="9"/>
  <c r="CP67" i="9" s="1"/>
  <c r="CO11" i="9"/>
  <c r="CS11" i="9"/>
  <c r="CR67" i="9" s="1"/>
  <c r="CT11" i="9"/>
  <c r="CS67" i="9" s="1"/>
  <c r="CR11" i="9"/>
  <c r="CQ67" i="9" s="1"/>
  <c r="CN12" i="9"/>
  <c r="DK10" i="9"/>
  <c r="DJ42" i="9" s="1"/>
  <c r="DL10" i="9"/>
  <c r="DK42" i="9" s="1"/>
  <c r="DN10" i="9"/>
  <c r="DM42" i="9" s="1"/>
  <c r="DM50" i="9" s="1"/>
  <c r="DG10" i="9"/>
  <c r="DM10" i="9"/>
  <c r="DL42" i="9" s="1"/>
  <c r="DL50" i="9" s="1"/>
  <c r="DI10" i="9"/>
  <c r="DH42" i="9" s="1"/>
  <c r="DJ10" i="9"/>
  <c r="DI42" i="9" s="1"/>
  <c r="DH10" i="9"/>
  <c r="DF11" i="9"/>
  <c r="DC40" i="9"/>
  <c r="DB40" i="9"/>
  <c r="BV126" i="9"/>
  <c r="BL68" i="9"/>
  <c r="D17" i="9"/>
  <c r="G17" i="9"/>
  <c r="F97" i="9" s="1"/>
  <c r="H17" i="9"/>
  <c r="G97" i="9" s="1"/>
  <c r="E17" i="9"/>
  <c r="D97" i="9" s="1"/>
  <c r="F17" i="9"/>
  <c r="E97" i="9" s="1"/>
  <c r="J17" i="9"/>
  <c r="I97" i="9" s="1"/>
  <c r="I105" i="9" s="1"/>
  <c r="C17" i="9"/>
  <c r="I17" i="9"/>
  <c r="H97" i="9" s="1"/>
  <c r="H105" i="9" s="1"/>
  <c r="B18" i="9"/>
  <c r="DB33" i="9"/>
  <c r="CP50" i="9" s="1"/>
  <c r="DA50" i="9" s="1"/>
  <c r="V75" i="9"/>
  <c r="AG75" i="9" s="1"/>
  <c r="V83" i="9" s="1"/>
  <c r="CG50" i="9"/>
  <c r="BX50" i="9"/>
  <c r="CI50" i="9" s="1"/>
  <c r="DP40" i="9"/>
  <c r="DR40" i="9" s="1"/>
  <c r="CD67" i="9"/>
  <c r="BQ68" i="9"/>
  <c r="CI67" i="9"/>
  <c r="AA15" i="9"/>
  <c r="Z95" i="9" s="1"/>
  <c r="AB15" i="9"/>
  <c r="AA95" i="9" s="1"/>
  <c r="V15" i="9"/>
  <c r="U15" i="9"/>
  <c r="Y15" i="9"/>
  <c r="X95" i="9" s="1"/>
  <c r="Z15" i="9"/>
  <c r="Y95" i="9" s="1"/>
  <c r="W15" i="9"/>
  <c r="V95" i="9" s="1"/>
  <c r="X15" i="9"/>
  <c r="W95" i="9" s="1"/>
  <c r="T16" i="9"/>
  <c r="AC70" i="9"/>
  <c r="Y78" i="9"/>
  <c r="AC78" i="9" s="1"/>
  <c r="BD154" i="9"/>
  <c r="BM68" i="9"/>
  <c r="J96" i="9"/>
  <c r="DF124" i="9"/>
  <c r="CV48" i="9"/>
  <c r="CX48" i="9" s="1"/>
  <c r="CZ48" i="9" s="1"/>
  <c r="W77" i="9"/>
  <c r="AB76" i="9"/>
  <c r="BN48" i="9"/>
  <c r="BP48" i="9" s="1"/>
  <c r="W75" i="9"/>
  <c r="BQ44" i="9"/>
  <c r="BN67" i="9"/>
  <c r="BP67" i="9" s="1"/>
  <c r="AG71" i="9"/>
  <c r="AG79" i="9" s="1"/>
  <c r="AG80" i="9" s="1"/>
  <c r="V85" i="9" s="1"/>
  <c r="BS47" i="9" l="1"/>
  <c r="BH55" i="9" s="1"/>
  <c r="BJ55" i="9" s="1"/>
  <c r="BL55" i="9" s="1"/>
  <c r="H85" i="9"/>
  <c r="J85" i="9" s="1"/>
  <c r="CJ44" i="9"/>
  <c r="CF48" i="9"/>
  <c r="CH48" i="9" s="1"/>
  <c r="CK48" i="9" s="1"/>
  <c r="BZ56" i="9" s="1"/>
  <c r="AH69" i="9"/>
  <c r="DQ41" i="9"/>
  <c r="AZ68" i="9"/>
  <c r="Q76" i="9"/>
  <c r="F84" i="9" s="1"/>
  <c r="G84" i="9" s="1"/>
  <c r="I84" i="9" s="1"/>
  <c r="DT34" i="9"/>
  <c r="DI48" i="9" s="1"/>
  <c r="DQ49" i="9"/>
  <c r="AR56" i="9"/>
  <c r="AT56" i="9" s="1"/>
  <c r="AQ56" i="9"/>
  <c r="AS56" i="9" s="1"/>
  <c r="AE75" i="9"/>
  <c r="AD75" i="9"/>
  <c r="AF75" i="9" s="1"/>
  <c r="AI75" i="9" s="1"/>
  <c r="X83" i="9" s="1"/>
  <c r="AR55" i="9"/>
  <c r="AT55" i="9" s="1"/>
  <c r="AQ55" i="9"/>
  <c r="AS55" i="9" s="1"/>
  <c r="AV69" i="9"/>
  <c r="AX69" i="9" s="1"/>
  <c r="AZ69" i="9" s="1"/>
  <c r="CF67" i="9"/>
  <c r="CH67" i="9" s="1"/>
  <c r="CK67" i="9" s="1"/>
  <c r="CK44" i="9"/>
  <c r="AI72" i="9"/>
  <c r="AI80" i="9"/>
  <c r="X85" i="9" s="1"/>
  <c r="CG47" i="9"/>
  <c r="CP48" i="9"/>
  <c r="DA48" i="9" s="1"/>
  <c r="CP56" i="9" s="1"/>
  <c r="AZ62" i="9"/>
  <c r="AO77" i="9" s="1"/>
  <c r="CY47" i="9"/>
  <c r="L96" i="9"/>
  <c r="N96" i="9" s="1"/>
  <c r="Q96" i="9" s="1"/>
  <c r="CY50" i="9"/>
  <c r="DC43" i="9"/>
  <c r="DC51" i="9" s="1"/>
  <c r="DC52" i="9" s="1"/>
  <c r="CR57" i="9" s="1"/>
  <c r="BN68" i="9"/>
  <c r="BP68" i="9" s="1"/>
  <c r="BS68" i="9" s="1"/>
  <c r="CY42" i="9"/>
  <c r="Q75" i="9"/>
  <c r="F83" i="9" s="1"/>
  <c r="P75" i="9"/>
  <c r="E83" i="9" s="1"/>
  <c r="CK50" i="9"/>
  <c r="CX47" i="9"/>
  <c r="CZ47" i="9" s="1"/>
  <c r="AD70" i="9"/>
  <c r="AF70" i="9" s="1"/>
  <c r="AH70" i="9" s="1"/>
  <c r="CG48" i="9"/>
  <c r="AD78" i="9"/>
  <c r="AF78" i="9" s="1"/>
  <c r="AH78" i="9" s="1"/>
  <c r="AV77" i="9"/>
  <c r="AX77" i="9" s="1"/>
  <c r="AH80" i="9"/>
  <c r="W85" i="9" s="1"/>
  <c r="CB57" i="9"/>
  <c r="CD57" i="9" s="1"/>
  <c r="DN42" i="9"/>
  <c r="DJ50" i="9"/>
  <c r="DN50" i="9" s="1"/>
  <c r="DO42" i="9"/>
  <c r="DK50" i="9"/>
  <c r="DO50" i="9" s="1"/>
  <c r="DS42" i="9"/>
  <c r="DT33" i="9"/>
  <c r="DH48" i="9" s="1"/>
  <c r="DS48" i="9" s="1"/>
  <c r="DH56" i="9" s="1"/>
  <c r="AY70" i="9"/>
  <c r="CI68" i="9"/>
  <c r="DF98" i="9"/>
  <c r="AR15" i="9"/>
  <c r="AQ95" i="9" s="1"/>
  <c r="AM15" i="9"/>
  <c r="AN15" i="9"/>
  <c r="AS15" i="9"/>
  <c r="AR95" i="9" s="1"/>
  <c r="AT15" i="9"/>
  <c r="AS95" i="9" s="1"/>
  <c r="AP15" i="9"/>
  <c r="AO95" i="9" s="1"/>
  <c r="AQ15" i="9"/>
  <c r="AP95" i="9" s="1"/>
  <c r="AO15" i="9"/>
  <c r="AN95" i="9" s="1"/>
  <c r="AL16" i="9"/>
  <c r="AD76" i="9"/>
  <c r="AF76" i="9" s="1"/>
  <c r="AI76" i="9" s="1"/>
  <c r="X84" i="9" s="1"/>
  <c r="AE76" i="9"/>
  <c r="DT40" i="9"/>
  <c r="DU40" i="9"/>
  <c r="E18" i="9"/>
  <c r="D98" i="9" s="1"/>
  <c r="F18" i="9"/>
  <c r="E98" i="9" s="1"/>
  <c r="H18" i="9"/>
  <c r="G98" i="9" s="1"/>
  <c r="I18" i="9"/>
  <c r="H98" i="9" s="1"/>
  <c r="H106" i="9" s="1"/>
  <c r="G18" i="9"/>
  <c r="F98" i="9" s="1"/>
  <c r="C18" i="9"/>
  <c r="D18" i="9"/>
  <c r="J18" i="9"/>
  <c r="I98" i="9" s="1"/>
  <c r="I106" i="9" s="1"/>
  <c r="B19" i="9"/>
  <c r="CV67" i="9"/>
  <c r="DE197" i="9"/>
  <c r="DF174" i="9"/>
  <c r="DF179" i="9"/>
  <c r="CN180" i="9"/>
  <c r="DB43" i="9"/>
  <c r="DB51" i="9" s="1"/>
  <c r="DB52" i="9" s="1"/>
  <c r="CQ57" i="9" s="1"/>
  <c r="AE70" i="9"/>
  <c r="CX42" i="9"/>
  <c r="CZ42" i="9" s="1"/>
  <c r="DP41" i="9"/>
  <c r="DR41" i="9" s="1"/>
  <c r="DL11" i="9"/>
  <c r="DK67" i="9" s="1"/>
  <c r="DH11" i="9"/>
  <c r="DM11" i="9"/>
  <c r="DL67" i="9" s="1"/>
  <c r="DG11" i="9"/>
  <c r="DN11" i="9"/>
  <c r="DM67" i="9" s="1"/>
  <c r="DJ11" i="9"/>
  <c r="DI67" i="9" s="1"/>
  <c r="DK11" i="9"/>
  <c r="DJ67" i="9" s="1"/>
  <c r="DI11" i="9"/>
  <c r="DH67" i="9" s="1"/>
  <c r="DF12" i="9"/>
  <c r="CN153" i="9"/>
  <c r="DB44" i="9"/>
  <c r="CQ49" i="9"/>
  <c r="CQ47" i="9"/>
  <c r="BV154" i="9"/>
  <c r="BR67" i="9"/>
  <c r="BS67" i="9"/>
  <c r="DF125" i="9"/>
  <c r="DA67" i="9"/>
  <c r="AH77" i="9"/>
  <c r="AI77" i="9"/>
  <c r="AB16" i="9"/>
  <c r="AA96" i="9" s="1"/>
  <c r="U16" i="9"/>
  <c r="W16" i="9"/>
  <c r="V96" i="9" s="1"/>
  <c r="X16" i="9"/>
  <c r="W96" i="9" s="1"/>
  <c r="V16" i="9"/>
  <c r="Z16" i="9"/>
  <c r="Y96" i="9" s="1"/>
  <c r="AA16" i="9"/>
  <c r="Z96" i="9" s="1"/>
  <c r="Y16" i="9"/>
  <c r="X96" i="9" s="1"/>
  <c r="T17" i="9"/>
  <c r="BH14" i="9"/>
  <c r="BG70" i="9" s="1"/>
  <c r="BL14" i="9"/>
  <c r="BK70" i="9" s="1"/>
  <c r="BK78" i="9" s="1"/>
  <c r="BI14" i="9"/>
  <c r="BH70" i="9" s="1"/>
  <c r="BK14" i="9"/>
  <c r="BJ70" i="9" s="1"/>
  <c r="BJ78" i="9" s="1"/>
  <c r="BJ14" i="9"/>
  <c r="BI70" i="9" s="1"/>
  <c r="BF14" i="9"/>
  <c r="BG14" i="9"/>
  <c r="BF70" i="9" s="1"/>
  <c r="BE14" i="9"/>
  <c r="BD15" i="9"/>
  <c r="BS48" i="9"/>
  <c r="BH56" i="9" s="1"/>
  <c r="BR48" i="9"/>
  <c r="BG56" i="9" s="1"/>
  <c r="F105" i="9"/>
  <c r="J105" i="9" s="1"/>
  <c r="J97" i="9"/>
  <c r="P88" i="9"/>
  <c r="CW67" i="9"/>
  <c r="BM69" i="9"/>
  <c r="BI77" i="9"/>
  <c r="BM77" i="9" s="1"/>
  <c r="AU70" i="9"/>
  <c r="AQ78" i="9"/>
  <c r="AU78" i="9" s="1"/>
  <c r="CD68" i="9"/>
  <c r="AE78" i="9"/>
  <c r="CF47" i="9"/>
  <c r="CH47" i="9" s="1"/>
  <c r="CJ47" i="9" s="1"/>
  <c r="BY55" i="9" s="1"/>
  <c r="CG67" i="9"/>
  <c r="CY48" i="9"/>
  <c r="AZ61" i="9"/>
  <c r="AN76" i="9" s="1"/>
  <c r="AY76" i="9" s="1"/>
  <c r="AN84" i="9" s="1"/>
  <c r="DP49" i="9"/>
  <c r="DR49" i="9" s="1"/>
  <c r="AC95" i="9"/>
  <c r="BD182" i="9"/>
  <c r="AG95" i="9"/>
  <c r="CK42" i="9"/>
  <c r="CJ42" i="9"/>
  <c r="AQ75" i="9"/>
  <c r="AP75" i="9"/>
  <c r="AR75" i="9"/>
  <c r="AR76" i="9"/>
  <c r="AS76" i="9"/>
  <c r="AS75" i="9"/>
  <c r="AQ76" i="9"/>
  <c r="AP76" i="9"/>
  <c r="Q95" i="9"/>
  <c r="P95" i="9"/>
  <c r="AT70" i="9"/>
  <c r="AP78" i="9"/>
  <c r="AT78" i="9" s="1"/>
  <c r="DA43" i="9"/>
  <c r="DA51" i="9" s="1"/>
  <c r="DA52" i="9" s="1"/>
  <c r="CP57" i="9" s="1"/>
  <c r="CP47" i="9"/>
  <c r="DA47" i="9" s="1"/>
  <c r="CP55" i="9" s="1"/>
  <c r="CP49" i="9"/>
  <c r="DA49" i="9" s="1"/>
  <c r="G105" i="9"/>
  <c r="K105" i="9" s="1"/>
  <c r="K97" i="9"/>
  <c r="BL69" i="9"/>
  <c r="BH77" i="9"/>
  <c r="BL77" i="9" s="1"/>
  <c r="BR60" i="9"/>
  <c r="CE68" i="9"/>
  <c r="DF152" i="9"/>
  <c r="DK47" i="9"/>
  <c r="DJ47" i="9"/>
  <c r="DK48" i="9"/>
  <c r="DM48" i="9"/>
  <c r="DM47" i="9"/>
  <c r="DL48" i="9"/>
  <c r="DJ48" i="9"/>
  <c r="DL47" i="9"/>
  <c r="BO68" i="9"/>
  <c r="AW69" i="9"/>
  <c r="BV181" i="9"/>
  <c r="BQ69" i="9"/>
  <c r="AB95" i="9"/>
  <c r="O97" i="9"/>
  <c r="CV12" i="9"/>
  <c r="CU68" i="9" s="1"/>
  <c r="CQ12" i="9"/>
  <c r="CP68" i="9" s="1"/>
  <c r="CO12" i="9"/>
  <c r="CR12" i="9"/>
  <c r="CQ68" i="9" s="1"/>
  <c r="CP12" i="9"/>
  <c r="CT12" i="9"/>
  <c r="CS68" i="9" s="1"/>
  <c r="CU12" i="9"/>
  <c r="CT68" i="9" s="1"/>
  <c r="CS12" i="9"/>
  <c r="CR68" i="9" s="1"/>
  <c r="CN13" i="9"/>
  <c r="CN126" i="9"/>
  <c r="CJ49" i="9"/>
  <c r="CK49" i="9"/>
  <c r="BX13" i="9"/>
  <c r="BY13" i="9"/>
  <c r="BX69" i="9" s="1"/>
  <c r="CB13" i="9"/>
  <c r="CA69" i="9" s="1"/>
  <c r="BZ13" i="9"/>
  <c r="BY69" i="9" s="1"/>
  <c r="CA13" i="9"/>
  <c r="BZ69" i="9" s="1"/>
  <c r="CD13" i="9"/>
  <c r="CC69" i="9" s="1"/>
  <c r="CC77" i="9" s="1"/>
  <c r="BW13" i="9"/>
  <c r="CC13" i="9"/>
  <c r="CB69" i="9" s="1"/>
  <c r="CB77" i="9" s="1"/>
  <c r="BV14" i="9"/>
  <c r="DC41" i="9"/>
  <c r="DB41" i="9"/>
  <c r="M96" i="9"/>
  <c r="CQ48" i="9"/>
  <c r="CX50" i="9"/>
  <c r="CZ50" i="9" s="1"/>
  <c r="DC50" i="9" s="1"/>
  <c r="AW77" i="9"/>
  <c r="AG72" i="9"/>
  <c r="AH72" i="9"/>
  <c r="BI55" i="9" l="1"/>
  <c r="BK55" i="9" s="1"/>
  <c r="DU43" i="9"/>
  <c r="DU51" i="9" s="1"/>
  <c r="DU52" i="9" s="1"/>
  <c r="DJ57" i="9" s="1"/>
  <c r="DI49" i="9"/>
  <c r="DU49" i="9" s="1"/>
  <c r="DI47" i="9"/>
  <c r="BA69" i="9"/>
  <c r="DI50" i="9"/>
  <c r="CJ67" i="9"/>
  <c r="CJ48" i="9"/>
  <c r="BY56" i="9" s="1"/>
  <c r="CB56" i="9" s="1"/>
  <c r="CD56" i="9" s="1"/>
  <c r="H84" i="9"/>
  <c r="J84" i="9" s="1"/>
  <c r="BN77" i="9"/>
  <c r="BP77" i="9" s="1"/>
  <c r="BR62" i="9"/>
  <c r="BG77" i="9" s="1"/>
  <c r="DC44" i="9"/>
  <c r="DS43" i="9"/>
  <c r="DS51" i="9" s="1"/>
  <c r="DS52" i="9" s="1"/>
  <c r="DH57" i="9" s="1"/>
  <c r="BR61" i="9"/>
  <c r="BF76" i="9" s="1"/>
  <c r="BQ76" i="9" s="1"/>
  <c r="BF84" i="9" s="1"/>
  <c r="DO48" i="9"/>
  <c r="BN69" i="9"/>
  <c r="BP69" i="9" s="1"/>
  <c r="BR69" i="9" s="1"/>
  <c r="P96" i="9"/>
  <c r="Z85" i="9"/>
  <c r="AB85" i="9" s="1"/>
  <c r="AY71" i="9"/>
  <c r="AY79" i="9" s="1"/>
  <c r="AY80" i="9" s="1"/>
  <c r="AN85" i="9" s="1"/>
  <c r="AZ71" i="9"/>
  <c r="AZ79" i="9" s="1"/>
  <c r="AZ80" i="9" s="1"/>
  <c r="AO85" i="9" s="1"/>
  <c r="AH75" i="9"/>
  <c r="W83" i="9" s="1"/>
  <c r="Z83" i="9" s="1"/>
  <c r="AB83" i="9" s="1"/>
  <c r="L97" i="9"/>
  <c r="N97" i="9" s="1"/>
  <c r="Q97" i="9" s="1"/>
  <c r="AD95" i="9"/>
  <c r="AF95" i="9" s="1"/>
  <c r="AH95" i="9" s="1"/>
  <c r="P89" i="9"/>
  <c r="D105" i="9" s="1"/>
  <c r="O105" i="9" s="1"/>
  <c r="CY67" i="9"/>
  <c r="AO78" i="9"/>
  <c r="AO75" i="9"/>
  <c r="BA71" i="9"/>
  <c r="BA72" i="9" s="1"/>
  <c r="AO76" i="9"/>
  <c r="BR68" i="9"/>
  <c r="DP42" i="9"/>
  <c r="DR42" i="9" s="1"/>
  <c r="DU42" i="9" s="1"/>
  <c r="CT57" i="9"/>
  <c r="CV57" i="9" s="1"/>
  <c r="DN48" i="9"/>
  <c r="AI78" i="9"/>
  <c r="DB50" i="9"/>
  <c r="G83" i="9"/>
  <c r="I83" i="9" s="1"/>
  <c r="H83" i="9"/>
  <c r="J83" i="9" s="1"/>
  <c r="AV78" i="9"/>
  <c r="AX78" i="9" s="1"/>
  <c r="DQ50" i="9"/>
  <c r="DH50" i="9"/>
  <c r="DS50" i="9" s="1"/>
  <c r="DO47" i="9"/>
  <c r="CG68" i="9"/>
  <c r="AW70" i="9"/>
  <c r="L105" i="9"/>
  <c r="N105" i="9" s="1"/>
  <c r="AI70" i="9"/>
  <c r="DB48" i="9"/>
  <c r="CQ56" i="9" s="1"/>
  <c r="DC48" i="9"/>
  <c r="CR56" i="9" s="1"/>
  <c r="AB96" i="9"/>
  <c r="DF180" i="9"/>
  <c r="AN77" i="9"/>
  <c r="AY77" i="9" s="1"/>
  <c r="AN75" i="9"/>
  <c r="AY75" i="9" s="1"/>
  <c r="AN83" i="9" s="1"/>
  <c r="U17" i="9"/>
  <c r="V17" i="9"/>
  <c r="X17" i="9"/>
  <c r="W97" i="9" s="1"/>
  <c r="W17" i="9"/>
  <c r="V97" i="9" s="1"/>
  <c r="Y17" i="9"/>
  <c r="X97" i="9" s="1"/>
  <c r="AA17" i="9"/>
  <c r="Z97" i="9" s="1"/>
  <c r="Z105" i="9" s="1"/>
  <c r="AB17" i="9"/>
  <c r="AA97" i="9" s="1"/>
  <c r="AA105" i="9" s="1"/>
  <c r="Z17" i="9"/>
  <c r="Y97" i="9" s="1"/>
  <c r="T18" i="9"/>
  <c r="DC47" i="9"/>
  <c r="CR55" i="9" s="1"/>
  <c r="DB47" i="9"/>
  <c r="CQ55" i="9" s="1"/>
  <c r="DB42" i="9"/>
  <c r="DC42" i="9"/>
  <c r="CN181" i="9"/>
  <c r="F19" i="9"/>
  <c r="E123" i="9" s="1"/>
  <c r="J19" i="9"/>
  <c r="I123" i="9" s="1"/>
  <c r="G19" i="9"/>
  <c r="F123" i="9" s="1"/>
  <c r="H19" i="9"/>
  <c r="G123" i="9" s="1"/>
  <c r="I19" i="9"/>
  <c r="H123" i="9" s="1"/>
  <c r="D19" i="9"/>
  <c r="E19" i="9"/>
  <c r="D123" i="9" s="1"/>
  <c r="C19" i="9"/>
  <c r="B20" i="9"/>
  <c r="O98" i="9"/>
  <c r="AY95" i="9"/>
  <c r="DH47" i="9"/>
  <c r="DS47" i="9" s="1"/>
  <c r="DH55" i="9" s="1"/>
  <c r="DH49" i="9"/>
  <c r="DS49" i="9" s="1"/>
  <c r="CK47" i="9"/>
  <c r="BZ55" i="9" s="1"/>
  <c r="CB55" i="9" s="1"/>
  <c r="CD55" i="9" s="1"/>
  <c r="AH76" i="9"/>
  <c r="W84" i="9" s="1"/>
  <c r="DN47" i="9"/>
  <c r="BO77" i="9"/>
  <c r="DT43" i="9"/>
  <c r="DT51" i="9" s="1"/>
  <c r="DT52" i="9" s="1"/>
  <c r="DI57" i="9" s="1"/>
  <c r="M105" i="9"/>
  <c r="AT76" i="9"/>
  <c r="AW78" i="9"/>
  <c r="DP50" i="9"/>
  <c r="DR50" i="9" s="1"/>
  <c r="CE69" i="9"/>
  <c r="CA77" i="9"/>
  <c r="CE77" i="9" s="1"/>
  <c r="CO13" i="9"/>
  <c r="CR13" i="9"/>
  <c r="CQ69" i="9" s="1"/>
  <c r="CS13" i="9"/>
  <c r="CR69" i="9" s="1"/>
  <c r="CP13" i="9"/>
  <c r="CQ13" i="9"/>
  <c r="CP69" i="9" s="1"/>
  <c r="CU13" i="9"/>
  <c r="CT69" i="9" s="1"/>
  <c r="CT77" i="9" s="1"/>
  <c r="CV13" i="9"/>
  <c r="CU69" i="9" s="1"/>
  <c r="CU77" i="9" s="1"/>
  <c r="CT13" i="9"/>
  <c r="CS69" i="9" s="1"/>
  <c r="CN14" i="9"/>
  <c r="BM70" i="9"/>
  <c r="BI78" i="9"/>
  <c r="BM78" i="9" s="1"/>
  <c r="BZ77" i="9"/>
  <c r="CD77" i="9" s="1"/>
  <c r="CD69" i="9"/>
  <c r="CJ60" i="9"/>
  <c r="DF126" i="9"/>
  <c r="BI75" i="9"/>
  <c r="BJ75" i="9"/>
  <c r="BK75" i="9"/>
  <c r="BK76" i="9"/>
  <c r="BH76" i="9"/>
  <c r="BH75" i="9"/>
  <c r="BI76" i="9"/>
  <c r="BJ76" i="9"/>
  <c r="BQ70" i="9"/>
  <c r="DB49" i="9"/>
  <c r="DC49" i="9"/>
  <c r="CW68" i="9"/>
  <c r="BI15" i="9"/>
  <c r="BH95" i="9" s="1"/>
  <c r="BJ15" i="9"/>
  <c r="BI95" i="9" s="1"/>
  <c r="BL15" i="9"/>
  <c r="BK95" i="9" s="1"/>
  <c r="BK15" i="9"/>
  <c r="BJ95" i="9" s="1"/>
  <c r="BE15" i="9"/>
  <c r="BG15" i="9"/>
  <c r="BF95" i="9" s="1"/>
  <c r="BH15" i="9"/>
  <c r="BG95" i="9" s="1"/>
  <c r="BF15" i="9"/>
  <c r="BD16" i="9"/>
  <c r="DN67" i="9"/>
  <c r="AS16" i="9"/>
  <c r="AR96" i="9" s="1"/>
  <c r="AO16" i="9"/>
  <c r="AN96" i="9" s="1"/>
  <c r="AT16" i="9"/>
  <c r="AS96" i="9" s="1"/>
  <c r="AM16" i="9"/>
  <c r="AN16" i="9"/>
  <c r="AQ16" i="9"/>
  <c r="AP96" i="9" s="1"/>
  <c r="AR16" i="9"/>
  <c r="AQ96" i="9" s="1"/>
  <c r="AP16" i="9"/>
  <c r="AO96" i="9" s="1"/>
  <c r="AL17" i="9"/>
  <c r="AU95" i="9"/>
  <c r="P90" i="9"/>
  <c r="M97" i="9"/>
  <c r="AU75" i="9"/>
  <c r="CX67" i="9"/>
  <c r="CZ67" i="9" s="1"/>
  <c r="F106" i="9"/>
  <c r="J106" i="9" s="1"/>
  <c r="J98" i="9"/>
  <c r="DA68" i="9"/>
  <c r="BY14" i="9"/>
  <c r="BX70" i="9" s="1"/>
  <c r="CB14" i="9"/>
  <c r="CA70" i="9" s="1"/>
  <c r="BZ14" i="9"/>
  <c r="BY70" i="9" s="1"/>
  <c r="CA14" i="9"/>
  <c r="BZ70" i="9" s="1"/>
  <c r="CC14" i="9"/>
  <c r="CB70" i="9" s="1"/>
  <c r="CB78" i="9" s="1"/>
  <c r="BW14" i="9"/>
  <c r="BX14" i="9"/>
  <c r="CD14" i="9"/>
  <c r="CC70" i="9" s="1"/>
  <c r="CC78" i="9" s="1"/>
  <c r="BV15" i="9"/>
  <c r="AG96" i="9"/>
  <c r="CN154" i="9"/>
  <c r="DS67" i="9"/>
  <c r="DU41" i="9"/>
  <c r="DT41" i="9"/>
  <c r="K98" i="9"/>
  <c r="G106" i="9"/>
  <c r="K106" i="9" s="1"/>
  <c r="AZ77" i="9"/>
  <c r="BA77" i="9"/>
  <c r="BO69" i="9"/>
  <c r="AT75" i="9"/>
  <c r="AE95" i="9"/>
  <c r="CF68" i="9"/>
  <c r="CH68" i="9" s="1"/>
  <c r="AC96" i="9"/>
  <c r="F103" i="9"/>
  <c r="G103" i="9"/>
  <c r="I103" i="9"/>
  <c r="F104" i="9"/>
  <c r="I104" i="9"/>
  <c r="H104" i="9"/>
  <c r="H103" i="9"/>
  <c r="G104" i="9"/>
  <c r="AT95" i="9"/>
  <c r="CI69" i="9"/>
  <c r="CV68" i="9"/>
  <c r="BV182" i="9"/>
  <c r="DF153" i="9"/>
  <c r="BI56" i="9"/>
  <c r="BK56" i="9" s="1"/>
  <c r="BJ56" i="9"/>
  <c r="BL56" i="9" s="1"/>
  <c r="BH78" i="9"/>
  <c r="BL78" i="9" s="1"/>
  <c r="BL70" i="9"/>
  <c r="DM12" i="9"/>
  <c r="DL68" i="9" s="1"/>
  <c r="DN12" i="9"/>
  <c r="DM68" i="9" s="1"/>
  <c r="DH12" i="9"/>
  <c r="DG12" i="9"/>
  <c r="DI12" i="9"/>
  <c r="DH68" i="9" s="1"/>
  <c r="DK12" i="9"/>
  <c r="DJ68" i="9" s="1"/>
  <c r="DL12" i="9"/>
  <c r="DK68" i="9" s="1"/>
  <c r="DJ12" i="9"/>
  <c r="DI68" i="9" s="1"/>
  <c r="DF13" i="9"/>
  <c r="DO67" i="9"/>
  <c r="AU76" i="9"/>
  <c r="DA44" i="9"/>
  <c r="AV70" i="9"/>
  <c r="AX70" i="9" s="1"/>
  <c r="AN78" i="9"/>
  <c r="AY78" i="9" s="1"/>
  <c r="DQ42" i="9"/>
  <c r="DU44" i="9" l="1"/>
  <c r="DT49" i="9"/>
  <c r="DT50" i="9"/>
  <c r="D104" i="9"/>
  <c r="O104" i="9" s="1"/>
  <c r="D112" i="9" s="1"/>
  <c r="BM75" i="9"/>
  <c r="BG78" i="9"/>
  <c r="BG76" i="9"/>
  <c r="BR71" i="9"/>
  <c r="BR79" i="9" s="1"/>
  <c r="BR80" i="9" s="1"/>
  <c r="BG85" i="9" s="1"/>
  <c r="O99" i="9"/>
  <c r="O107" i="9" s="1"/>
  <c r="O108" i="9" s="1"/>
  <c r="D113" i="9" s="1"/>
  <c r="AI95" i="9"/>
  <c r="BS69" i="9"/>
  <c r="CA56" i="9"/>
  <c r="CC56" i="9" s="1"/>
  <c r="M106" i="9"/>
  <c r="BG75" i="9"/>
  <c r="BS71" i="9"/>
  <c r="BS79" i="9" s="1"/>
  <c r="BS80" i="9" s="1"/>
  <c r="BH85" i="9" s="1"/>
  <c r="CJ61" i="9"/>
  <c r="BX77" i="9" s="1"/>
  <c r="CI77" i="9" s="1"/>
  <c r="BM76" i="9"/>
  <c r="BQ71" i="9"/>
  <c r="BQ79" i="9" s="1"/>
  <c r="BQ80" i="9" s="1"/>
  <c r="BF85" i="9" s="1"/>
  <c r="BO78" i="9"/>
  <c r="BA79" i="9"/>
  <c r="BA80" i="9" s="1"/>
  <c r="AP85" i="9" s="1"/>
  <c r="AR85" i="9" s="1"/>
  <c r="AT85" i="9" s="1"/>
  <c r="BN70" i="9"/>
  <c r="BP70" i="9" s="1"/>
  <c r="BS70" i="9" s="1"/>
  <c r="J103" i="9"/>
  <c r="CJ62" i="9"/>
  <c r="BY75" i="9" s="1"/>
  <c r="BF75" i="9"/>
  <c r="BQ75" i="9" s="1"/>
  <c r="BF83" i="9" s="1"/>
  <c r="P97" i="9"/>
  <c r="BF77" i="9"/>
  <c r="BQ77" i="9" s="1"/>
  <c r="BF78" i="9"/>
  <c r="BQ78" i="9" s="1"/>
  <c r="CF77" i="9"/>
  <c r="CH77" i="9" s="1"/>
  <c r="BA78" i="9"/>
  <c r="DS44" i="9"/>
  <c r="DT44" i="9"/>
  <c r="DQ48" i="9"/>
  <c r="AZ72" i="9"/>
  <c r="AD96" i="9"/>
  <c r="AF96" i="9" s="1"/>
  <c r="AI96" i="9" s="1"/>
  <c r="Y83" i="9"/>
  <c r="AA83" i="9" s="1"/>
  <c r="DP47" i="9"/>
  <c r="DR47" i="9" s="1"/>
  <c r="DU47" i="9" s="1"/>
  <c r="DJ55" i="9" s="1"/>
  <c r="AY72" i="9"/>
  <c r="D106" i="9"/>
  <c r="O106" i="9" s="1"/>
  <c r="AZ78" i="9"/>
  <c r="D103" i="9"/>
  <c r="O103" i="9" s="1"/>
  <c r="D111" i="9" s="1"/>
  <c r="DT42" i="9"/>
  <c r="J104" i="9"/>
  <c r="AW95" i="9"/>
  <c r="DP48" i="9"/>
  <c r="DR48" i="9" s="1"/>
  <c r="DT48" i="9" s="1"/>
  <c r="DI56" i="9" s="1"/>
  <c r="CY68" i="9"/>
  <c r="M98" i="9"/>
  <c r="DU50" i="9"/>
  <c r="CS55" i="9"/>
  <c r="CU55" i="9" s="1"/>
  <c r="AW75" i="9"/>
  <c r="CG69" i="9"/>
  <c r="DP67" i="9"/>
  <c r="DR67" i="9" s="1"/>
  <c r="DT67" i="9" s="1"/>
  <c r="AV76" i="9"/>
  <c r="AX76" i="9" s="1"/>
  <c r="CE70" i="9"/>
  <c r="CA78" i="9"/>
  <c r="CE78" i="9" s="1"/>
  <c r="E103" i="9"/>
  <c r="E105" i="9"/>
  <c r="G20" i="9"/>
  <c r="F124" i="9" s="1"/>
  <c r="H20" i="9"/>
  <c r="G124" i="9" s="1"/>
  <c r="J20" i="9"/>
  <c r="I124" i="9" s="1"/>
  <c r="C20" i="9"/>
  <c r="I20" i="9"/>
  <c r="H124" i="9" s="1"/>
  <c r="E20" i="9"/>
  <c r="D124" i="9" s="1"/>
  <c r="F20" i="9"/>
  <c r="E124" i="9" s="1"/>
  <c r="D20" i="9"/>
  <c r="B21" i="9"/>
  <c r="Y105" i="9"/>
  <c r="AC105" i="9" s="1"/>
  <c r="AC97" i="9"/>
  <c r="DS68" i="9"/>
  <c r="AT17" i="9"/>
  <c r="AS97" i="9" s="1"/>
  <c r="AS105" i="9" s="1"/>
  <c r="AM17" i="9"/>
  <c r="AP17" i="9"/>
  <c r="AO97" i="9" s="1"/>
  <c r="AN17" i="9"/>
  <c r="AO17" i="9"/>
  <c r="AN97" i="9" s="1"/>
  <c r="AR17" i="9"/>
  <c r="AQ97" i="9" s="1"/>
  <c r="AS17" i="9"/>
  <c r="AR97" i="9" s="1"/>
  <c r="AR105" i="9" s="1"/>
  <c r="AQ17" i="9"/>
  <c r="AP97" i="9" s="1"/>
  <c r="AL18" i="9"/>
  <c r="CS77" i="9"/>
  <c r="CW77" i="9" s="1"/>
  <c r="CW69" i="9"/>
  <c r="CN182" i="9"/>
  <c r="V18" i="9"/>
  <c r="Y18" i="9"/>
  <c r="X98" i="9" s="1"/>
  <c r="W18" i="9"/>
  <c r="V98" i="9" s="1"/>
  <c r="X18" i="9"/>
  <c r="W98" i="9" s="1"/>
  <c r="Z18" i="9"/>
  <c r="Y98" i="9" s="1"/>
  <c r="AB18" i="9"/>
  <c r="AA98" i="9" s="1"/>
  <c r="AA106" i="9" s="1"/>
  <c r="U18" i="9"/>
  <c r="AA18" i="9"/>
  <c r="Z98" i="9" s="1"/>
  <c r="Z106" i="9" s="1"/>
  <c r="T19" i="9"/>
  <c r="BR77" i="9"/>
  <c r="BS77" i="9"/>
  <c r="AV75" i="9"/>
  <c r="AX75" i="9" s="1"/>
  <c r="E104" i="9"/>
  <c r="K103" i="9"/>
  <c r="AE96" i="9"/>
  <c r="BO70" i="9"/>
  <c r="CG77" i="9"/>
  <c r="BZ78" i="9"/>
  <c r="CD78" i="9" s="1"/>
  <c r="CD70" i="9"/>
  <c r="BQ95" i="9"/>
  <c r="CP14" i="9"/>
  <c r="CQ14" i="9"/>
  <c r="CP70" i="9" s="1"/>
  <c r="CT14" i="9"/>
  <c r="CS70" i="9" s="1"/>
  <c r="CR14" i="9"/>
  <c r="CQ70" i="9" s="1"/>
  <c r="CS14" i="9"/>
  <c r="CR70" i="9" s="1"/>
  <c r="CV14" i="9"/>
  <c r="CU70" i="9" s="1"/>
  <c r="CU78" i="9" s="1"/>
  <c r="CO14" i="9"/>
  <c r="CU14" i="9"/>
  <c r="CT70" i="9" s="1"/>
  <c r="CT78" i="9" s="1"/>
  <c r="CN15" i="9"/>
  <c r="DO68" i="9"/>
  <c r="AG97" i="9"/>
  <c r="DN13" i="9"/>
  <c r="DM69" i="9" s="1"/>
  <c r="DM77" i="9" s="1"/>
  <c r="DG13" i="9"/>
  <c r="DI13" i="9"/>
  <c r="DH69" i="9" s="1"/>
  <c r="DH13" i="9"/>
  <c r="DJ13" i="9"/>
  <c r="DI69" i="9" s="1"/>
  <c r="DL13" i="9"/>
  <c r="DK69" i="9" s="1"/>
  <c r="DM13" i="9"/>
  <c r="DL69" i="9" s="1"/>
  <c r="DL77" i="9" s="1"/>
  <c r="DK13" i="9"/>
  <c r="DJ69" i="9" s="1"/>
  <c r="DT60" i="9" s="1"/>
  <c r="DF14" i="9"/>
  <c r="BJ16" i="9"/>
  <c r="BI96" i="9" s="1"/>
  <c r="BK16" i="9"/>
  <c r="BJ96" i="9" s="1"/>
  <c r="BE16" i="9"/>
  <c r="BF16" i="9"/>
  <c r="BL16" i="9"/>
  <c r="BK96" i="9" s="1"/>
  <c r="BH16" i="9"/>
  <c r="BG96" i="9" s="1"/>
  <c r="BI16" i="9"/>
  <c r="BH96" i="9" s="1"/>
  <c r="BG16" i="9"/>
  <c r="BF96" i="9" s="1"/>
  <c r="BD17" i="9"/>
  <c r="BL95" i="9"/>
  <c r="X105" i="9"/>
  <c r="AB105" i="9" s="1"/>
  <c r="AB97" i="9"/>
  <c r="AH88" i="9"/>
  <c r="CX68" i="9"/>
  <c r="CZ68" i="9" s="1"/>
  <c r="Q99" i="9"/>
  <c r="Q107" i="9" s="1"/>
  <c r="Q108" i="9" s="1"/>
  <c r="F113" i="9" s="1"/>
  <c r="L106" i="9"/>
  <c r="N106" i="9" s="1"/>
  <c r="E106" i="9"/>
  <c r="CT55" i="9"/>
  <c r="CV55" i="9" s="1"/>
  <c r="CA55" i="9"/>
  <c r="CC55" i="9" s="1"/>
  <c r="DN68" i="9"/>
  <c r="CK68" i="9"/>
  <c r="CJ68" i="9"/>
  <c r="AY96" i="9"/>
  <c r="J123" i="9"/>
  <c r="Y84" i="9"/>
  <c r="AA84" i="9" s="1"/>
  <c r="Z84" i="9"/>
  <c r="AB84" i="9" s="1"/>
  <c r="DC67" i="9"/>
  <c r="DB67" i="9"/>
  <c r="AT96" i="9"/>
  <c r="BM95" i="9"/>
  <c r="DA69" i="9"/>
  <c r="O123" i="9"/>
  <c r="AW76" i="9"/>
  <c r="DQ67" i="9"/>
  <c r="BN78" i="9"/>
  <c r="BP78" i="9" s="1"/>
  <c r="L98" i="9"/>
  <c r="N98" i="9" s="1"/>
  <c r="BL76" i="9"/>
  <c r="CF69" i="9"/>
  <c r="CH69" i="9" s="1"/>
  <c r="DL57" i="9"/>
  <c r="DN57" i="9" s="1"/>
  <c r="DF181" i="9"/>
  <c r="CT56" i="9"/>
  <c r="CV56" i="9" s="1"/>
  <c r="CS56" i="9"/>
  <c r="CU56" i="9" s="1"/>
  <c r="DF154" i="9"/>
  <c r="K123" i="9"/>
  <c r="CR77" i="9"/>
  <c r="CV77" i="9" s="1"/>
  <c r="CV69" i="9"/>
  <c r="BA70" i="9"/>
  <c r="AZ70" i="9"/>
  <c r="BZ15" i="9"/>
  <c r="BY95" i="9" s="1"/>
  <c r="CD15" i="9"/>
  <c r="CC95" i="9" s="1"/>
  <c r="CA15" i="9"/>
  <c r="BZ95" i="9" s="1"/>
  <c r="CB15" i="9"/>
  <c r="CA95" i="9" s="1"/>
  <c r="CC15" i="9"/>
  <c r="CB95" i="9" s="1"/>
  <c r="BX15" i="9"/>
  <c r="BY15" i="9"/>
  <c r="BX95" i="9" s="1"/>
  <c r="BW15" i="9"/>
  <c r="BV16" i="9"/>
  <c r="CI70" i="9"/>
  <c r="AU96" i="9"/>
  <c r="CC75" i="9"/>
  <c r="BZ75" i="9"/>
  <c r="CB75" i="9"/>
  <c r="CC76" i="9"/>
  <c r="BZ76" i="9"/>
  <c r="CA76" i="9"/>
  <c r="CB76" i="9"/>
  <c r="CA75" i="9"/>
  <c r="P99" i="9"/>
  <c r="P107" i="9" s="1"/>
  <c r="P108" i="9" s="1"/>
  <c r="E113" i="9" s="1"/>
  <c r="AV95" i="9"/>
  <c r="AX95" i="9" s="1"/>
  <c r="K104" i="9"/>
  <c r="DQ47" i="9"/>
  <c r="BL75" i="9"/>
  <c r="DB60" i="9"/>
  <c r="BX76" i="9" l="1"/>
  <c r="CI76" i="9" s="1"/>
  <c r="BX84" i="9" s="1"/>
  <c r="BO95" i="9"/>
  <c r="BQ72" i="9"/>
  <c r="BN75" i="9"/>
  <c r="BP75" i="9" s="1"/>
  <c r="BS75" i="9" s="1"/>
  <c r="BH83" i="9" s="1"/>
  <c r="BS78" i="9"/>
  <c r="CF70" i="9"/>
  <c r="CH70" i="9" s="1"/>
  <c r="CK70" i="9" s="1"/>
  <c r="BS72" i="9"/>
  <c r="CJ71" i="9"/>
  <c r="CJ79" i="9" s="1"/>
  <c r="CJ80" i="9" s="1"/>
  <c r="BY85" i="9" s="1"/>
  <c r="CK71" i="9"/>
  <c r="CK79" i="9" s="1"/>
  <c r="CK80" i="9" s="1"/>
  <c r="BZ85" i="9" s="1"/>
  <c r="BR72" i="9"/>
  <c r="BY77" i="9"/>
  <c r="CK77" i="9" s="1"/>
  <c r="CX77" i="9"/>
  <c r="CZ77" i="9" s="1"/>
  <c r="CF78" i="9"/>
  <c r="CH78" i="9" s="1"/>
  <c r="CE75" i="9"/>
  <c r="O100" i="9"/>
  <c r="BY78" i="9"/>
  <c r="DT47" i="9"/>
  <c r="DI55" i="9" s="1"/>
  <c r="DL55" i="9" s="1"/>
  <c r="DN55" i="9" s="1"/>
  <c r="DU48" i="9"/>
  <c r="DJ56" i="9" s="1"/>
  <c r="DL56" i="9" s="1"/>
  <c r="DN56" i="9" s="1"/>
  <c r="BY76" i="9"/>
  <c r="BR70" i="9"/>
  <c r="BJ85" i="9"/>
  <c r="BL85" i="9" s="1"/>
  <c r="AW96" i="9"/>
  <c r="M103" i="9"/>
  <c r="BX75" i="9"/>
  <c r="CI75" i="9" s="1"/>
  <c r="BX83" i="9" s="1"/>
  <c r="CI71" i="9"/>
  <c r="CI79" i="9" s="1"/>
  <c r="CI80" i="9" s="1"/>
  <c r="BX85" i="9" s="1"/>
  <c r="BX78" i="9"/>
  <c r="CI78" i="9" s="1"/>
  <c r="BN76" i="9"/>
  <c r="BP76" i="9" s="1"/>
  <c r="BS76" i="9" s="1"/>
  <c r="BH84" i="9" s="1"/>
  <c r="M104" i="9"/>
  <c r="AH96" i="9"/>
  <c r="DL76" i="9"/>
  <c r="DK75" i="9"/>
  <c r="DJ75" i="9"/>
  <c r="DM76" i="9"/>
  <c r="H113" i="9"/>
  <c r="J113" i="9" s="1"/>
  <c r="AH90" i="9"/>
  <c r="W105" i="9" s="1"/>
  <c r="Q100" i="9"/>
  <c r="CD76" i="9"/>
  <c r="BA76" i="9"/>
  <c r="AP84" i="9" s="1"/>
  <c r="AZ76" i="9"/>
  <c r="AO84" i="9" s="1"/>
  <c r="L104" i="9"/>
  <c r="N104" i="9" s="1"/>
  <c r="Q104" i="9" s="1"/>
  <c r="F112" i="9" s="1"/>
  <c r="DP68" i="9"/>
  <c r="DR68" i="9" s="1"/>
  <c r="P100" i="9"/>
  <c r="AE105" i="9"/>
  <c r="AE97" i="9"/>
  <c r="CY69" i="9"/>
  <c r="M123" i="9"/>
  <c r="DU67" i="9"/>
  <c r="W19" i="9"/>
  <c r="V123" i="9" s="1"/>
  <c r="Z19" i="9"/>
  <c r="Y123" i="9" s="1"/>
  <c r="X19" i="9"/>
  <c r="W123" i="9" s="1"/>
  <c r="Y19" i="9"/>
  <c r="X123" i="9" s="1"/>
  <c r="AA19" i="9"/>
  <c r="Z123" i="9" s="1"/>
  <c r="U19" i="9"/>
  <c r="V19" i="9"/>
  <c r="AB19" i="9"/>
  <c r="AA123" i="9" s="1"/>
  <c r="T20" i="9"/>
  <c r="AY97" i="9"/>
  <c r="BK17" i="9"/>
  <c r="BJ97" i="9" s="1"/>
  <c r="BJ105" i="9" s="1"/>
  <c r="BG17" i="9"/>
  <c r="BF97" i="9" s="1"/>
  <c r="BL17" i="9"/>
  <c r="BK97" i="9" s="1"/>
  <c r="BK105" i="9" s="1"/>
  <c r="BF17" i="9"/>
  <c r="BE17" i="9"/>
  <c r="BI17" i="9"/>
  <c r="BH97" i="9" s="1"/>
  <c r="BJ17" i="9"/>
  <c r="BI97" i="9" s="1"/>
  <c r="BH17" i="9"/>
  <c r="BG97" i="9" s="1"/>
  <c r="BD18" i="9"/>
  <c r="DS69" i="9"/>
  <c r="AG98" i="9"/>
  <c r="DF182" i="9"/>
  <c r="CQ15" i="9"/>
  <c r="CP95" i="9" s="1"/>
  <c r="CT15" i="9"/>
  <c r="CS95" i="9" s="1"/>
  <c r="CR15" i="9"/>
  <c r="CQ95" i="9" s="1"/>
  <c r="CU15" i="9"/>
  <c r="CT95" i="9" s="1"/>
  <c r="CS15" i="9"/>
  <c r="CR95" i="9" s="1"/>
  <c r="CO15" i="9"/>
  <c r="CP15" i="9"/>
  <c r="CV15" i="9"/>
  <c r="CU95" i="9" s="1"/>
  <c r="CN16" i="9"/>
  <c r="AT97" i="9"/>
  <c r="AP105" i="9"/>
  <c r="AT105" i="9" s="1"/>
  <c r="AZ88" i="9"/>
  <c r="CK69" i="9"/>
  <c r="CJ69" i="9"/>
  <c r="DC68" i="9"/>
  <c r="DB68" i="9"/>
  <c r="DA70" i="9"/>
  <c r="AZ75" i="9"/>
  <c r="AO83" i="9" s="1"/>
  <c r="BA75" i="9"/>
  <c r="AP83" i="9" s="1"/>
  <c r="Y106" i="9"/>
  <c r="AC106" i="9" s="1"/>
  <c r="AC98" i="9"/>
  <c r="AM18" i="9"/>
  <c r="AQ18" i="9"/>
  <c r="AP98" i="9" s="1"/>
  <c r="AN18" i="9"/>
  <c r="AO18" i="9"/>
  <c r="AN98" i="9" s="1"/>
  <c r="AP18" i="9"/>
  <c r="AO98" i="9" s="1"/>
  <c r="AS18" i="9"/>
  <c r="AR98" i="9" s="1"/>
  <c r="AR106" i="9" s="1"/>
  <c r="AT18" i="9"/>
  <c r="AS98" i="9" s="1"/>
  <c r="AS106" i="9" s="1"/>
  <c r="AR18" i="9"/>
  <c r="AQ98" i="9" s="1"/>
  <c r="AL19" i="9"/>
  <c r="CJ70" i="9"/>
  <c r="L123" i="9"/>
  <c r="N123" i="9" s="1"/>
  <c r="DJ76" i="9"/>
  <c r="DQ68" i="9"/>
  <c r="Q106" i="9"/>
  <c r="P106" i="9"/>
  <c r="DG14" i="9"/>
  <c r="DK14" i="9"/>
  <c r="DJ70" i="9" s="1"/>
  <c r="DH14" i="9"/>
  <c r="DJ14" i="9"/>
  <c r="DI70" i="9" s="1"/>
  <c r="DI14" i="9"/>
  <c r="DH70" i="9" s="1"/>
  <c r="DT61" i="9" s="1"/>
  <c r="DM14" i="9"/>
  <c r="DL70" i="9" s="1"/>
  <c r="DL78" i="9" s="1"/>
  <c r="DN14" i="9"/>
  <c r="DM70" i="9" s="1"/>
  <c r="DM78" i="9" s="1"/>
  <c r="DL14" i="9"/>
  <c r="DK70" i="9" s="1"/>
  <c r="DF15" i="9"/>
  <c r="P105" i="9"/>
  <c r="Q105" i="9"/>
  <c r="BM96" i="9"/>
  <c r="X106" i="9"/>
  <c r="AB106" i="9" s="1"/>
  <c r="AB98" i="9"/>
  <c r="CE95" i="9"/>
  <c r="Q98" i="9"/>
  <c r="P98" i="9"/>
  <c r="O124" i="9"/>
  <c r="CI95" i="9"/>
  <c r="DK77" i="9"/>
  <c r="DO77" i="9" s="1"/>
  <c r="DO69" i="9"/>
  <c r="CW70" i="9"/>
  <c r="CS78" i="9"/>
  <c r="CW78" i="9" s="1"/>
  <c r="L103" i="9"/>
  <c r="N103" i="9" s="1"/>
  <c r="P103" i="9" s="1"/>
  <c r="E111" i="9" s="1"/>
  <c r="BO75" i="9"/>
  <c r="BR78" i="9"/>
  <c r="DM75" i="9"/>
  <c r="AD105" i="9"/>
  <c r="AF105" i="9" s="1"/>
  <c r="DK76" i="9"/>
  <c r="CG70" i="9"/>
  <c r="CT75" i="9"/>
  <c r="CU75" i="9"/>
  <c r="CS75" i="9"/>
  <c r="CT76" i="9"/>
  <c r="CR76" i="9"/>
  <c r="CS76" i="9"/>
  <c r="CR75" i="9"/>
  <c r="CU76" i="9"/>
  <c r="AQ105" i="9"/>
  <c r="AU105" i="9" s="1"/>
  <c r="AU97" i="9"/>
  <c r="AZ95" i="9"/>
  <c r="BA95" i="9"/>
  <c r="F21" i="9"/>
  <c r="E125" i="9" s="1"/>
  <c r="G21" i="9"/>
  <c r="F125" i="9" s="1"/>
  <c r="H21" i="9"/>
  <c r="G125" i="9" s="1"/>
  <c r="I21" i="9"/>
  <c r="H125" i="9" s="1"/>
  <c r="H133" i="9" s="1"/>
  <c r="E21" i="9"/>
  <c r="D125" i="9" s="1"/>
  <c r="D21" i="9"/>
  <c r="J21" i="9"/>
  <c r="I125" i="9" s="1"/>
  <c r="I133" i="9" s="1"/>
  <c r="C21" i="9"/>
  <c r="B22" i="9"/>
  <c r="J124" i="9"/>
  <c r="CE76" i="9"/>
  <c r="BN95" i="9"/>
  <c r="BP95" i="9" s="1"/>
  <c r="DB61" i="9"/>
  <c r="CP76" i="9" s="1"/>
  <c r="DA76" i="9" s="1"/>
  <c r="CP84" i="9" s="1"/>
  <c r="CD75" i="9"/>
  <c r="CX69" i="9"/>
  <c r="CZ69" i="9" s="1"/>
  <c r="DB62" i="9"/>
  <c r="AD97" i="9"/>
  <c r="AF97" i="9" s="1"/>
  <c r="AH89" i="9"/>
  <c r="AG99" i="9" s="1"/>
  <c r="AG107" i="9" s="1"/>
  <c r="CG78" i="9"/>
  <c r="BQ96" i="9"/>
  <c r="CD95" i="9"/>
  <c r="DL75" i="9"/>
  <c r="CA16" i="9"/>
  <c r="BZ96" i="9" s="1"/>
  <c r="CB16" i="9"/>
  <c r="CA96" i="9" s="1"/>
  <c r="CC16" i="9"/>
  <c r="CB96" i="9" s="1"/>
  <c r="CD16" i="9"/>
  <c r="CC96" i="9" s="1"/>
  <c r="BY16" i="9"/>
  <c r="BX96" i="9" s="1"/>
  <c r="BZ16" i="9"/>
  <c r="BY96" i="9" s="1"/>
  <c r="BW16" i="9"/>
  <c r="BX16" i="9"/>
  <c r="BV17" i="9"/>
  <c r="Z103" i="9"/>
  <c r="AA103" i="9"/>
  <c r="X103" i="9"/>
  <c r="AA104" i="9"/>
  <c r="Z104" i="9"/>
  <c r="X104" i="9"/>
  <c r="Y104" i="9"/>
  <c r="Y103" i="9"/>
  <c r="BL96" i="9"/>
  <c r="DJ77" i="9"/>
  <c r="DN77" i="9" s="1"/>
  <c r="DN69" i="9"/>
  <c r="CR78" i="9"/>
  <c r="CV78" i="9" s="1"/>
  <c r="CV70" i="9"/>
  <c r="K124" i="9"/>
  <c r="AV96" i="9"/>
  <c r="AX96" i="9" s="1"/>
  <c r="BO76" i="9"/>
  <c r="CY77" i="9"/>
  <c r="CJ72" i="9" l="1"/>
  <c r="DK55" i="9"/>
  <c r="DM55" i="9" s="1"/>
  <c r="AH99" i="9"/>
  <c r="AH107" i="9" s="1"/>
  <c r="AH108" i="9" s="1"/>
  <c r="W113" i="9" s="1"/>
  <c r="DK56" i="9"/>
  <c r="DM56" i="9" s="1"/>
  <c r="BR75" i="9"/>
  <c r="BG83" i="9" s="1"/>
  <c r="BI83" i="9" s="1"/>
  <c r="BK83" i="9" s="1"/>
  <c r="CJ77" i="9"/>
  <c r="CJ78" i="9"/>
  <c r="AI105" i="9"/>
  <c r="CK72" i="9"/>
  <c r="CF75" i="9"/>
  <c r="CH75" i="9" s="1"/>
  <c r="CK75" i="9" s="1"/>
  <c r="BZ83" i="9" s="1"/>
  <c r="CK78" i="9"/>
  <c r="CI72" i="9"/>
  <c r="DO76" i="9"/>
  <c r="W104" i="9"/>
  <c r="AW97" i="9"/>
  <c r="DP77" i="9"/>
  <c r="DR77" i="9" s="1"/>
  <c r="CB85" i="9"/>
  <c r="CD85" i="9" s="1"/>
  <c r="BR76" i="9"/>
  <c r="BG84" i="9" s="1"/>
  <c r="BI84" i="9" s="1"/>
  <c r="BK84" i="9" s="1"/>
  <c r="P104" i="9"/>
  <c r="E112" i="9" s="1"/>
  <c r="H112" i="9" s="1"/>
  <c r="J112" i="9" s="1"/>
  <c r="AR84" i="9"/>
  <c r="AT84" i="9" s="1"/>
  <c r="W103" i="9"/>
  <c r="DN75" i="9"/>
  <c r="DO75" i="9"/>
  <c r="AI99" i="9"/>
  <c r="AI107" i="9" s="1"/>
  <c r="AI108" i="9" s="1"/>
  <c r="X113" i="9" s="1"/>
  <c r="W106" i="9"/>
  <c r="AZ90" i="9"/>
  <c r="AO104" i="9" s="1"/>
  <c r="AB103" i="9"/>
  <c r="CF95" i="9"/>
  <c r="CH95" i="9" s="1"/>
  <c r="CJ95" i="9" s="1"/>
  <c r="AH105" i="9"/>
  <c r="L124" i="9"/>
  <c r="N124" i="9" s="1"/>
  <c r="Q124" i="9" s="1"/>
  <c r="DA71" i="9"/>
  <c r="DA79" i="9" s="1"/>
  <c r="DA80" i="9" s="1"/>
  <c r="CP85" i="9" s="1"/>
  <c r="DP69" i="9"/>
  <c r="DR69" i="9" s="1"/>
  <c r="DU69" i="9" s="1"/>
  <c r="CX78" i="9"/>
  <c r="CZ78" i="9" s="1"/>
  <c r="CG76" i="9"/>
  <c r="DN76" i="9"/>
  <c r="DT68" i="9"/>
  <c r="DU68" i="9"/>
  <c r="AD106" i="9"/>
  <c r="AF106" i="9" s="1"/>
  <c r="AQ84" i="9"/>
  <c r="AS84" i="9" s="1"/>
  <c r="AC104" i="9"/>
  <c r="AD98" i="9"/>
  <c r="AF98" i="9" s="1"/>
  <c r="DB71" i="9"/>
  <c r="DB79" i="9" s="1"/>
  <c r="DB80" i="9" s="1"/>
  <c r="CQ85" i="9" s="1"/>
  <c r="AC103" i="9"/>
  <c r="CY70" i="9"/>
  <c r="AV105" i="9"/>
  <c r="AX105" i="9" s="1"/>
  <c r="BN96" i="9"/>
  <c r="BP96" i="9" s="1"/>
  <c r="BS96" i="9" s="1"/>
  <c r="CF76" i="9"/>
  <c r="CH76" i="9" s="1"/>
  <c r="CK76" i="9" s="1"/>
  <c r="BZ84" i="9" s="1"/>
  <c r="BA96" i="9"/>
  <c r="AZ96" i="9"/>
  <c r="CP77" i="9"/>
  <c r="DA77" i="9" s="1"/>
  <c r="CP75" i="9"/>
  <c r="DA75" i="9" s="1"/>
  <c r="CP83" i="9" s="1"/>
  <c r="DJ78" i="9"/>
  <c r="DN78" i="9" s="1"/>
  <c r="DN70" i="9"/>
  <c r="AP106" i="9"/>
  <c r="AT106" i="9" s="1"/>
  <c r="AT98" i="9"/>
  <c r="BL18" i="9"/>
  <c r="BK98" i="9" s="1"/>
  <c r="BK106" i="9" s="1"/>
  <c r="BE18" i="9"/>
  <c r="BG18" i="9"/>
  <c r="BF98" i="9" s="1"/>
  <c r="BH18" i="9"/>
  <c r="BG98" i="9" s="1"/>
  <c r="BF18" i="9"/>
  <c r="BJ18" i="9"/>
  <c r="BI98" i="9" s="1"/>
  <c r="BK18" i="9"/>
  <c r="BJ98" i="9" s="1"/>
  <c r="BJ106" i="9" s="1"/>
  <c r="BI18" i="9"/>
  <c r="BH98" i="9" s="1"/>
  <c r="BD19" i="9"/>
  <c r="G22" i="9"/>
  <c r="F126" i="9" s="1"/>
  <c r="H22" i="9"/>
  <c r="G126" i="9" s="1"/>
  <c r="I22" i="9"/>
  <c r="H126" i="9" s="1"/>
  <c r="H134" i="9" s="1"/>
  <c r="J22" i="9"/>
  <c r="I126" i="9" s="1"/>
  <c r="I134" i="9" s="1"/>
  <c r="F22" i="9"/>
  <c r="E126" i="9" s="1"/>
  <c r="C22" i="9"/>
  <c r="E22" i="9"/>
  <c r="D126" i="9" s="1"/>
  <c r="D22" i="9"/>
  <c r="B23" i="9"/>
  <c r="CR16" i="9"/>
  <c r="CQ96" i="9" s="1"/>
  <c r="CV16" i="9"/>
  <c r="CU96" i="9" s="1"/>
  <c r="CS16" i="9"/>
  <c r="CR96" i="9" s="1"/>
  <c r="CU16" i="9"/>
  <c r="CT96" i="9" s="1"/>
  <c r="CT16" i="9"/>
  <c r="CS96" i="9" s="1"/>
  <c r="CP16" i="9"/>
  <c r="CQ16" i="9"/>
  <c r="CP96" i="9" s="1"/>
  <c r="CO16" i="9"/>
  <c r="CN17" i="9"/>
  <c r="DA95" i="9"/>
  <c r="BQ97" i="9"/>
  <c r="CQ78" i="9"/>
  <c r="DC71" i="9"/>
  <c r="DC79" i="9" s="1"/>
  <c r="DC80" i="9" s="1"/>
  <c r="CR85" i="9" s="1"/>
  <c r="DQ77" i="9"/>
  <c r="CP78" i="9"/>
  <c r="DA78" i="9" s="1"/>
  <c r="AW105" i="9"/>
  <c r="DQ69" i="9"/>
  <c r="BO96" i="9"/>
  <c r="CG75" i="9"/>
  <c r="CB17" i="9"/>
  <c r="CA97" i="9" s="1"/>
  <c r="BX17" i="9"/>
  <c r="CC17" i="9"/>
  <c r="CB97" i="9" s="1"/>
  <c r="CB105" i="9" s="1"/>
  <c r="CD17" i="9"/>
  <c r="CC97" i="9" s="1"/>
  <c r="CC105" i="9" s="1"/>
  <c r="BW17" i="9"/>
  <c r="BZ17" i="9"/>
  <c r="BY97" i="9" s="1"/>
  <c r="CA17" i="9"/>
  <c r="BZ97" i="9" s="1"/>
  <c r="BY17" i="9"/>
  <c r="BX97" i="9" s="1"/>
  <c r="BV18" i="9"/>
  <c r="DC69" i="9"/>
  <c r="DB69" i="9"/>
  <c r="AY98" i="9"/>
  <c r="K125" i="9"/>
  <c r="G133" i="9"/>
  <c r="K133" i="9" s="1"/>
  <c r="AC123" i="9"/>
  <c r="AH97" i="9"/>
  <c r="AI97" i="9"/>
  <c r="O125" i="9"/>
  <c r="Q123" i="9"/>
  <c r="P123" i="9"/>
  <c r="CV95" i="9"/>
  <c r="BH105" i="9"/>
  <c r="BL105" i="9" s="1"/>
  <c r="BL97" i="9"/>
  <c r="BR88" i="9"/>
  <c r="AV97" i="9"/>
  <c r="AX97" i="9" s="1"/>
  <c r="CX70" i="9"/>
  <c r="CZ70" i="9" s="1"/>
  <c r="AB104" i="9"/>
  <c r="CY78" i="9"/>
  <c r="DH75" i="9"/>
  <c r="DS75" i="9" s="1"/>
  <c r="DH83" i="9" s="1"/>
  <c r="M124" i="9"/>
  <c r="DS71" i="9"/>
  <c r="DS79" i="9" s="1"/>
  <c r="DS80" i="9" s="1"/>
  <c r="DH85" i="9" s="1"/>
  <c r="CV76" i="9"/>
  <c r="AE106" i="9"/>
  <c r="CW95" i="9"/>
  <c r="CQ75" i="9"/>
  <c r="CQ77" i="9"/>
  <c r="AG123" i="9"/>
  <c r="AS103" i="9"/>
  <c r="AP103" i="9"/>
  <c r="AQ103" i="9"/>
  <c r="AR103" i="9"/>
  <c r="AS104" i="9"/>
  <c r="AP104" i="9"/>
  <c r="AQ104" i="9"/>
  <c r="AR104" i="9"/>
  <c r="CI96" i="9"/>
  <c r="AG100" i="9"/>
  <c r="AG108" i="9"/>
  <c r="V113" i="9" s="1"/>
  <c r="V103" i="9"/>
  <c r="AG103" i="9" s="1"/>
  <c r="V111" i="9" s="1"/>
  <c r="V105" i="9"/>
  <c r="AG105" i="9" s="1"/>
  <c r="DK78" i="9"/>
  <c r="DO78" i="9" s="1"/>
  <c r="DO70" i="9"/>
  <c r="AQ106" i="9"/>
  <c r="AU106" i="9" s="1"/>
  <c r="AU98" i="9"/>
  <c r="BM97" i="9"/>
  <c r="BI105" i="9"/>
  <c r="BM105" i="9" s="1"/>
  <c r="AB123" i="9"/>
  <c r="CQ76" i="9"/>
  <c r="DH77" i="9"/>
  <c r="DS77" i="9" s="1"/>
  <c r="Q103" i="9"/>
  <c r="F111" i="9" s="1"/>
  <c r="G111" i="9" s="1"/>
  <c r="I111" i="9" s="1"/>
  <c r="CW76" i="9"/>
  <c r="AE98" i="9"/>
  <c r="DT62" i="9"/>
  <c r="DI76" i="9" s="1"/>
  <c r="V106" i="9"/>
  <c r="AG106" i="9" s="1"/>
  <c r="AZ89" i="9"/>
  <c r="AY99" i="9" s="1"/>
  <c r="AY107" i="9" s="1"/>
  <c r="CD96" i="9"/>
  <c r="J125" i="9"/>
  <c r="F133" i="9"/>
  <c r="J133" i="9" s="1"/>
  <c r="P116" i="9"/>
  <c r="CE96" i="9"/>
  <c r="DH78" i="9"/>
  <c r="DS78" i="9" s="1"/>
  <c r="DS70" i="9"/>
  <c r="DH76" i="9"/>
  <c r="DS76" i="9" s="1"/>
  <c r="DH84" i="9" s="1"/>
  <c r="AR83" i="9"/>
  <c r="AT83" i="9" s="1"/>
  <c r="AQ83" i="9"/>
  <c r="AS83" i="9" s="1"/>
  <c r="V20" i="9"/>
  <c r="Y20" i="9"/>
  <c r="X124" i="9" s="1"/>
  <c r="Z20" i="9"/>
  <c r="Y124" i="9" s="1"/>
  <c r="AB20" i="9"/>
  <c r="AA124" i="9" s="1"/>
  <c r="AA20" i="9"/>
  <c r="Z124" i="9" s="1"/>
  <c r="W20" i="9"/>
  <c r="V124" i="9" s="1"/>
  <c r="X20" i="9"/>
  <c r="W124" i="9" s="1"/>
  <c r="U20" i="9"/>
  <c r="T21" i="9"/>
  <c r="BS95" i="9"/>
  <c r="BR95" i="9"/>
  <c r="DH15" i="9"/>
  <c r="DI15" i="9"/>
  <c r="DH95" i="9" s="1"/>
  <c r="DK15" i="9"/>
  <c r="DJ95" i="9" s="1"/>
  <c r="DJ15" i="9"/>
  <c r="DI95" i="9" s="1"/>
  <c r="DL15" i="9"/>
  <c r="DK95" i="9" s="1"/>
  <c r="DN15" i="9"/>
  <c r="DM95" i="9" s="1"/>
  <c r="DG15" i="9"/>
  <c r="DM15" i="9"/>
  <c r="DL95" i="9" s="1"/>
  <c r="DF16" i="9"/>
  <c r="AN19" i="9"/>
  <c r="AO19" i="9"/>
  <c r="AN123" i="9" s="1"/>
  <c r="AQ19" i="9"/>
  <c r="AP123" i="9" s="1"/>
  <c r="AR19" i="9"/>
  <c r="AQ123" i="9" s="1"/>
  <c r="AP19" i="9"/>
  <c r="AO123" i="9" s="1"/>
  <c r="AT19" i="9"/>
  <c r="AS123" i="9" s="1"/>
  <c r="AM19" i="9"/>
  <c r="AS19" i="9"/>
  <c r="AR123" i="9" s="1"/>
  <c r="AL20" i="9"/>
  <c r="CW75" i="9"/>
  <c r="CG95" i="9"/>
  <c r="CV75" i="9"/>
  <c r="V104" i="9"/>
  <c r="AG104" i="9" s="1"/>
  <c r="V112" i="9" s="1"/>
  <c r="AH100" i="9" l="1"/>
  <c r="DP75" i="9"/>
  <c r="DR75" i="9" s="1"/>
  <c r="BJ83" i="9"/>
  <c r="BL83" i="9" s="1"/>
  <c r="DP76" i="9"/>
  <c r="DR76" i="9" s="1"/>
  <c r="DT76" i="9" s="1"/>
  <c r="DI84" i="9" s="1"/>
  <c r="CJ75" i="9"/>
  <c r="BY83" i="9" s="1"/>
  <c r="CA83" i="9" s="1"/>
  <c r="CC83" i="9" s="1"/>
  <c r="BJ84" i="9"/>
  <c r="BL84" i="9" s="1"/>
  <c r="G112" i="9"/>
  <c r="I112" i="9" s="1"/>
  <c r="L133" i="9"/>
  <c r="N133" i="9" s="1"/>
  <c r="AD104" i="9"/>
  <c r="AF104" i="9" s="1"/>
  <c r="AH104" i="9" s="1"/>
  <c r="W112" i="9" s="1"/>
  <c r="CY76" i="9"/>
  <c r="BR96" i="9"/>
  <c r="AH106" i="9"/>
  <c r="DQ75" i="9"/>
  <c r="AO105" i="9"/>
  <c r="AZ105" i="9" s="1"/>
  <c r="AO103" i="9"/>
  <c r="P124" i="9"/>
  <c r="AO106" i="9"/>
  <c r="BA99" i="9"/>
  <c r="BA100" i="9" s="1"/>
  <c r="CY75" i="9"/>
  <c r="L125" i="9"/>
  <c r="N125" i="9" s="1"/>
  <c r="P125" i="9" s="1"/>
  <c r="AU104" i="9"/>
  <c r="Z113" i="9"/>
  <c r="AB113" i="9" s="1"/>
  <c r="DT69" i="9"/>
  <c r="AI100" i="9"/>
  <c r="DB72" i="9"/>
  <c r="AI106" i="9"/>
  <c r="AE103" i="9"/>
  <c r="DA72" i="9"/>
  <c r="CB83" i="9"/>
  <c r="CD83" i="9" s="1"/>
  <c r="AW106" i="9"/>
  <c r="CG96" i="9"/>
  <c r="CY95" i="9"/>
  <c r="AD103" i="9"/>
  <c r="AF103" i="9" s="1"/>
  <c r="BO105" i="9"/>
  <c r="DQ76" i="9"/>
  <c r="CK95" i="9"/>
  <c r="AD123" i="9"/>
  <c r="AF123" i="9" s="1"/>
  <c r="AI123" i="9" s="1"/>
  <c r="AW98" i="9"/>
  <c r="CJ76" i="9"/>
  <c r="BY84" i="9" s="1"/>
  <c r="CA84" i="9" s="1"/>
  <c r="CC84" i="9" s="1"/>
  <c r="DP78" i="9"/>
  <c r="DR78" i="9" s="1"/>
  <c r="AT104" i="9"/>
  <c r="DP70" i="9"/>
  <c r="DR70" i="9" s="1"/>
  <c r="AH98" i="9"/>
  <c r="AI98" i="9"/>
  <c r="BN97" i="9"/>
  <c r="BP97" i="9" s="1"/>
  <c r="BS97" i="9" s="1"/>
  <c r="DC72" i="9"/>
  <c r="BZ105" i="9"/>
  <c r="CD105" i="9" s="1"/>
  <c r="CD97" i="9"/>
  <c r="CW96" i="9"/>
  <c r="AM20" i="9"/>
  <c r="AQ20" i="9"/>
  <c r="AP124" i="9" s="1"/>
  <c r="AR20" i="9"/>
  <c r="AQ124" i="9" s="1"/>
  <c r="AS20" i="9"/>
  <c r="AR124" i="9" s="1"/>
  <c r="AT20" i="9"/>
  <c r="AS124" i="9" s="1"/>
  <c r="AO20" i="9"/>
  <c r="AN124" i="9" s="1"/>
  <c r="AP20" i="9"/>
  <c r="AO124" i="9" s="1"/>
  <c r="AN20" i="9"/>
  <c r="AL21" i="9"/>
  <c r="AB124" i="9"/>
  <c r="BK103" i="9"/>
  <c r="BI103" i="9"/>
  <c r="BH103" i="9"/>
  <c r="BJ104" i="9"/>
  <c r="BK104" i="9"/>
  <c r="BH104" i="9"/>
  <c r="BJ103" i="9"/>
  <c r="BI104" i="9"/>
  <c r="CC18" i="9"/>
  <c r="CB98" i="9" s="1"/>
  <c r="CB106" i="9" s="1"/>
  <c r="CD18" i="9"/>
  <c r="CC98" i="9" s="1"/>
  <c r="CC106" i="9" s="1"/>
  <c r="BX18" i="9"/>
  <c r="BW18" i="9"/>
  <c r="BY18" i="9"/>
  <c r="BX98" i="9" s="1"/>
  <c r="CA18" i="9"/>
  <c r="BZ98" i="9" s="1"/>
  <c r="CB18" i="9"/>
  <c r="CA98" i="9" s="1"/>
  <c r="BZ18" i="9"/>
  <c r="BY98" i="9" s="1"/>
  <c r="BV19" i="9"/>
  <c r="F131" i="9"/>
  <c r="G131" i="9"/>
  <c r="G132" i="9"/>
  <c r="I132" i="9"/>
  <c r="H131" i="9"/>
  <c r="H132" i="9"/>
  <c r="I131" i="9"/>
  <c r="F132" i="9"/>
  <c r="O126" i="9"/>
  <c r="AT123" i="9"/>
  <c r="DI75" i="9"/>
  <c r="DT71" i="9"/>
  <c r="DT79" i="9" s="1"/>
  <c r="DT80" i="9" s="1"/>
  <c r="DI85" i="9" s="1"/>
  <c r="DI77" i="9"/>
  <c r="DU71" i="9"/>
  <c r="DU79" i="9" s="1"/>
  <c r="DU80" i="9" s="1"/>
  <c r="DJ85" i="9" s="1"/>
  <c r="BE19" i="9"/>
  <c r="BF19" i="9"/>
  <c r="BG19" i="9"/>
  <c r="BF123" i="9" s="1"/>
  <c r="BH19" i="9"/>
  <c r="BG123" i="9" s="1"/>
  <c r="BI19" i="9"/>
  <c r="BH123" i="9" s="1"/>
  <c r="BK19" i="9"/>
  <c r="BJ123" i="9" s="1"/>
  <c r="BL19" i="9"/>
  <c r="BK123" i="9" s="1"/>
  <c r="BJ19" i="9"/>
  <c r="BI123" i="9" s="1"/>
  <c r="BD20" i="9"/>
  <c r="BN105" i="9"/>
  <c r="BP105" i="9" s="1"/>
  <c r="DS72" i="9"/>
  <c r="CX75" i="9"/>
  <c r="CZ75" i="9" s="1"/>
  <c r="DC75" i="9" s="1"/>
  <c r="CR83" i="9" s="1"/>
  <c r="DQ70" i="9"/>
  <c r="AT103" i="9"/>
  <c r="AV106" i="9"/>
  <c r="AX106" i="9" s="1"/>
  <c r="DI16" i="9"/>
  <c r="DH96" i="9" s="1"/>
  <c r="DJ16" i="9"/>
  <c r="DI96" i="9" s="1"/>
  <c r="DM16" i="9"/>
  <c r="DL96" i="9" s="1"/>
  <c r="DK16" i="9"/>
  <c r="DJ96" i="9" s="1"/>
  <c r="DL16" i="9"/>
  <c r="DK96" i="9" s="1"/>
  <c r="DG16" i="9"/>
  <c r="DH16" i="9"/>
  <c r="DN16" i="9"/>
  <c r="DM96" i="9" s="1"/>
  <c r="DF17" i="9"/>
  <c r="W21" i="9"/>
  <c r="V125" i="9" s="1"/>
  <c r="X21" i="9"/>
  <c r="W125" i="9" s="1"/>
  <c r="Y21" i="9"/>
  <c r="X125" i="9" s="1"/>
  <c r="AH116" i="9" s="1"/>
  <c r="AA131" i="9" s="1"/>
  <c r="Z21" i="9"/>
  <c r="Y125" i="9" s="1"/>
  <c r="U21" i="9"/>
  <c r="V21" i="9"/>
  <c r="AA21" i="9"/>
  <c r="Z125" i="9" s="1"/>
  <c r="Z133" i="9" s="1"/>
  <c r="AB21" i="9"/>
  <c r="AA125" i="9" s="1"/>
  <c r="AA133" i="9" s="1"/>
  <c r="T22" i="9"/>
  <c r="BI106" i="9"/>
  <c r="BM106" i="9" s="1"/>
  <c r="BM98" i="9"/>
  <c r="AY123" i="9"/>
  <c r="AU123" i="9"/>
  <c r="DO95" i="9"/>
  <c r="DB78" i="9"/>
  <c r="DC78" i="9"/>
  <c r="CS17" i="9"/>
  <c r="CR97" i="9" s="1"/>
  <c r="CT17" i="9"/>
  <c r="CS97" i="9" s="1"/>
  <c r="CV17" i="9"/>
  <c r="CU97" i="9" s="1"/>
  <c r="CU105" i="9" s="1"/>
  <c r="CO17" i="9"/>
  <c r="CU17" i="9"/>
  <c r="CT97" i="9" s="1"/>
  <c r="CT105" i="9" s="1"/>
  <c r="CQ17" i="9"/>
  <c r="CP97" i="9" s="1"/>
  <c r="CR17" i="9"/>
  <c r="CQ97" i="9" s="1"/>
  <c r="CP17" i="9"/>
  <c r="CN18" i="9"/>
  <c r="H23" i="9"/>
  <c r="I23" i="9"/>
  <c r="J23" i="9"/>
  <c r="C23" i="9"/>
  <c r="G23" i="9"/>
  <c r="D23" i="9"/>
  <c r="F23" i="9"/>
  <c r="E23" i="9"/>
  <c r="B24" i="9"/>
  <c r="J126" i="9"/>
  <c r="F134" i="9"/>
  <c r="J134" i="9" s="1"/>
  <c r="CJ88" i="9"/>
  <c r="M125" i="9"/>
  <c r="DQ78" i="9"/>
  <c r="AU103" i="9"/>
  <c r="AZ99" i="9"/>
  <c r="P117" i="9"/>
  <c r="O127" i="9" s="1"/>
  <c r="O135" i="9" s="1"/>
  <c r="AV98" i="9"/>
  <c r="AX98" i="9" s="1"/>
  <c r="H111" i="9"/>
  <c r="J111" i="9" s="1"/>
  <c r="DB77" i="9"/>
  <c r="DC77" i="9"/>
  <c r="CA105" i="9"/>
  <c r="CE105" i="9" s="1"/>
  <c r="CE97" i="9"/>
  <c r="AC124" i="9"/>
  <c r="DA96" i="9"/>
  <c r="BH106" i="9"/>
  <c r="BL106" i="9" s="1"/>
  <c r="BL98" i="9"/>
  <c r="AG124" i="9"/>
  <c r="AY108" i="9"/>
  <c r="AN113" i="9" s="1"/>
  <c r="AY100" i="9"/>
  <c r="AN103" i="9"/>
  <c r="AY103" i="9" s="1"/>
  <c r="AN111" i="9" s="1"/>
  <c r="AN105" i="9"/>
  <c r="AY105" i="9" s="1"/>
  <c r="AZ97" i="9"/>
  <c r="BA97" i="9"/>
  <c r="K126" i="9"/>
  <c r="G134" i="9"/>
  <c r="K134" i="9" s="1"/>
  <c r="BQ98" i="9"/>
  <c r="AE104" i="9"/>
  <c r="BR89" i="9"/>
  <c r="M133" i="9"/>
  <c r="BR90" i="9"/>
  <c r="BS99" i="9" s="1"/>
  <c r="BS107" i="9" s="1"/>
  <c r="CX95" i="9"/>
  <c r="CZ95" i="9" s="1"/>
  <c r="AN106" i="9"/>
  <c r="AY106" i="9" s="1"/>
  <c r="CT85" i="9"/>
  <c r="CV85" i="9" s="1"/>
  <c r="CI97" i="9"/>
  <c r="DS95" i="9"/>
  <c r="DN95" i="9"/>
  <c r="DB70" i="9"/>
  <c r="DC70" i="9"/>
  <c r="CV96" i="9"/>
  <c r="P118" i="9"/>
  <c r="E132" i="9" s="1"/>
  <c r="CX76" i="9"/>
  <c r="CZ76" i="9" s="1"/>
  <c r="DC76" i="9" s="1"/>
  <c r="CR84" i="9" s="1"/>
  <c r="CF96" i="9"/>
  <c r="CH96" i="9" s="1"/>
  <c r="BO97" i="9"/>
  <c r="DI78" i="9"/>
  <c r="AE123" i="9"/>
  <c r="AN104" i="9"/>
  <c r="AY104" i="9" s="1"/>
  <c r="AN112" i="9" s="1"/>
  <c r="K132" i="9" l="1"/>
  <c r="DU76" i="9"/>
  <c r="DJ84" i="9" s="1"/>
  <c r="DK84" i="9" s="1"/>
  <c r="DM84" i="9" s="1"/>
  <c r="BA105" i="9"/>
  <c r="CB84" i="9"/>
  <c r="CD84" i="9" s="1"/>
  <c r="AI104" i="9"/>
  <c r="X112" i="9" s="1"/>
  <c r="Z112" i="9" s="1"/>
  <c r="AB112" i="9" s="1"/>
  <c r="AZ106" i="9"/>
  <c r="M134" i="9"/>
  <c r="BA107" i="9"/>
  <c r="BA108" i="9" s="1"/>
  <c r="AP113" i="9" s="1"/>
  <c r="AH123" i="9"/>
  <c r="Q125" i="9"/>
  <c r="CG97" i="9"/>
  <c r="AV104" i="9"/>
  <c r="AX104" i="9" s="1"/>
  <c r="BA104" i="9" s="1"/>
  <c r="AP112" i="9" s="1"/>
  <c r="DP95" i="9"/>
  <c r="DR95" i="9" s="1"/>
  <c r="DU95" i="9" s="1"/>
  <c r="M126" i="9"/>
  <c r="CG105" i="9"/>
  <c r="AW103" i="9"/>
  <c r="CJ90" i="9"/>
  <c r="BY105" i="9" s="1"/>
  <c r="DT72" i="9"/>
  <c r="D132" i="9"/>
  <c r="O132" i="9" s="1"/>
  <c r="D140" i="9" s="1"/>
  <c r="AI103" i="9"/>
  <c r="X111" i="9" s="1"/>
  <c r="AH103" i="9"/>
  <c r="W111" i="9" s="1"/>
  <c r="CX96" i="9"/>
  <c r="CZ96" i="9" s="1"/>
  <c r="DC96" i="9" s="1"/>
  <c r="AW104" i="9"/>
  <c r="BN98" i="9"/>
  <c r="BP98" i="9" s="1"/>
  <c r="BS98" i="9" s="1"/>
  <c r="BA106" i="9"/>
  <c r="CJ89" i="9"/>
  <c r="BX105" i="9" s="1"/>
  <c r="CI105" i="9" s="1"/>
  <c r="DL85" i="9"/>
  <c r="DN85" i="9" s="1"/>
  <c r="BR99" i="9"/>
  <c r="BR107" i="9" s="1"/>
  <c r="BR108" i="9" s="1"/>
  <c r="BG113" i="9" s="1"/>
  <c r="DT70" i="9"/>
  <c r="DU70" i="9"/>
  <c r="X132" i="9"/>
  <c r="DB76" i="9"/>
  <c r="CQ84" i="9" s="1"/>
  <c r="CT84" i="9" s="1"/>
  <c r="CV84" i="9" s="1"/>
  <c r="BO106" i="9"/>
  <c r="BR97" i="9"/>
  <c r="BM103" i="9"/>
  <c r="AE124" i="9"/>
  <c r="AW123" i="9"/>
  <c r="BL103" i="9"/>
  <c r="DS96" i="9"/>
  <c r="I24" i="9"/>
  <c r="J24" i="9"/>
  <c r="C24" i="9"/>
  <c r="D24" i="9"/>
  <c r="H24" i="9"/>
  <c r="E24" i="9"/>
  <c r="G24" i="9"/>
  <c r="F24" i="9"/>
  <c r="B25" i="9"/>
  <c r="AZ100" i="9"/>
  <c r="AZ107" i="9"/>
  <c r="AZ108" i="9" s="1"/>
  <c r="AO113" i="9" s="1"/>
  <c r="I151" i="9"/>
  <c r="I179" i="9"/>
  <c r="AC125" i="9"/>
  <c r="Y133" i="9"/>
  <c r="AC133" i="9" s="1"/>
  <c r="DO96" i="9"/>
  <c r="BM123" i="9"/>
  <c r="BZ106" i="9"/>
  <c r="CD106" i="9" s="1"/>
  <c r="CD98" i="9"/>
  <c r="BO98" i="9"/>
  <c r="AV123" i="9"/>
  <c r="AX123" i="9" s="1"/>
  <c r="Q127" i="9"/>
  <c r="Q135" i="9" s="1"/>
  <c r="Q136" i="9" s="1"/>
  <c r="F141" i="9" s="1"/>
  <c r="BG106" i="9"/>
  <c r="L134" i="9"/>
  <c r="N134" i="9" s="1"/>
  <c r="BL104" i="9"/>
  <c r="E151" i="9"/>
  <c r="E179" i="9"/>
  <c r="BF103" i="9"/>
  <c r="BQ103" i="9" s="1"/>
  <c r="BF111" i="9" s="1"/>
  <c r="BF105" i="9"/>
  <c r="BQ105" i="9" s="1"/>
  <c r="D151" i="9"/>
  <c r="D179" i="9"/>
  <c r="AG125" i="9"/>
  <c r="G151" i="9"/>
  <c r="G179" i="9"/>
  <c r="H151" i="9"/>
  <c r="H179" i="9"/>
  <c r="DN96" i="9"/>
  <c r="DU75" i="9"/>
  <c r="DJ83" i="9" s="1"/>
  <c r="DT75" i="9"/>
  <c r="DI83" i="9" s="1"/>
  <c r="CI98" i="9"/>
  <c r="CK96" i="9"/>
  <c r="CJ96" i="9"/>
  <c r="CJ99" i="9" s="1"/>
  <c r="CJ100" i="9" s="1"/>
  <c r="DC95" i="9"/>
  <c r="DB95" i="9"/>
  <c r="BL20" i="9"/>
  <c r="BK124" i="9" s="1"/>
  <c r="BI20" i="9"/>
  <c r="BH124" i="9" s="1"/>
  <c r="BE20" i="9"/>
  <c r="BJ20" i="9"/>
  <c r="BI124" i="9" s="1"/>
  <c r="BK20" i="9"/>
  <c r="BJ124" i="9" s="1"/>
  <c r="BG20" i="9"/>
  <c r="BF124" i="9" s="1"/>
  <c r="BH20" i="9"/>
  <c r="BG124" i="9" s="1"/>
  <c r="BF20" i="9"/>
  <c r="BD21" i="9"/>
  <c r="DT77" i="9"/>
  <c r="DU77" i="9"/>
  <c r="CE98" i="9"/>
  <c r="CA106" i="9"/>
  <c r="CE106" i="9" s="1"/>
  <c r="BG104" i="9"/>
  <c r="DB75" i="9"/>
  <c r="CQ83" i="9" s="1"/>
  <c r="BF106" i="9"/>
  <c r="BQ106" i="9" s="1"/>
  <c r="E134" i="9"/>
  <c r="DQ95" i="9"/>
  <c r="AV103" i="9"/>
  <c r="AX103" i="9" s="1"/>
  <c r="J132" i="9"/>
  <c r="DJ17" i="9"/>
  <c r="DI97" i="9" s="1"/>
  <c r="DN17" i="9"/>
  <c r="DM97" i="9" s="1"/>
  <c r="DM105" i="9" s="1"/>
  <c r="DK17" i="9"/>
  <c r="DJ97" i="9" s="1"/>
  <c r="DT88" i="9" s="1"/>
  <c r="DL17" i="9"/>
  <c r="DK97" i="9" s="1"/>
  <c r="DM17" i="9"/>
  <c r="DL97" i="9" s="1"/>
  <c r="DL105" i="9" s="1"/>
  <c r="DH17" i="9"/>
  <c r="DI17" i="9"/>
  <c r="DH97" i="9" s="1"/>
  <c r="DG17" i="9"/>
  <c r="DF18" i="9"/>
  <c r="Z131" i="9"/>
  <c r="X131" i="9"/>
  <c r="Y131" i="9"/>
  <c r="AC131" i="9" s="1"/>
  <c r="X22" i="9"/>
  <c r="W126" i="9" s="1"/>
  <c r="AH118" i="9" s="1"/>
  <c r="W131" i="9" s="1"/>
  <c r="Y22" i="9"/>
  <c r="X126" i="9" s="1"/>
  <c r="Z22" i="9"/>
  <c r="Y126" i="9" s="1"/>
  <c r="AA22" i="9"/>
  <c r="Z126" i="9" s="1"/>
  <c r="Z134" i="9" s="1"/>
  <c r="U22" i="9"/>
  <c r="V22" i="9"/>
  <c r="W22" i="9"/>
  <c r="V126" i="9" s="1"/>
  <c r="AB22" i="9"/>
  <c r="AA126" i="9" s="1"/>
  <c r="AA134" i="9" s="1"/>
  <c r="T23" i="9"/>
  <c r="BL123" i="9"/>
  <c r="DA97" i="9"/>
  <c r="AY124" i="9"/>
  <c r="O136" i="9"/>
  <c r="D141" i="9" s="1"/>
  <c r="O128" i="9"/>
  <c r="D133" i="9"/>
  <c r="O133" i="9" s="1"/>
  <c r="D131" i="9"/>
  <c r="O131" i="9" s="1"/>
  <c r="D139" i="9" s="1"/>
  <c r="F151" i="9"/>
  <c r="F179" i="9"/>
  <c r="CT18" i="9"/>
  <c r="CS98" i="9" s="1"/>
  <c r="CP18" i="9"/>
  <c r="CU18" i="9"/>
  <c r="CT98" i="9" s="1"/>
  <c r="CT106" i="9" s="1"/>
  <c r="CV18" i="9"/>
  <c r="CU98" i="9" s="1"/>
  <c r="CU106" i="9" s="1"/>
  <c r="CO18" i="9"/>
  <c r="CR18" i="9"/>
  <c r="CQ98" i="9" s="1"/>
  <c r="CS18" i="9"/>
  <c r="CR98" i="9" s="1"/>
  <c r="CQ18" i="9"/>
  <c r="CP98" i="9" s="1"/>
  <c r="CN19" i="9"/>
  <c r="CV97" i="9"/>
  <c r="CR105" i="9"/>
  <c r="CV105" i="9" s="1"/>
  <c r="DB88" i="9"/>
  <c r="AN21" i="9"/>
  <c r="AO21" i="9"/>
  <c r="AN125" i="9" s="1"/>
  <c r="AP21" i="9"/>
  <c r="AO125" i="9" s="1"/>
  <c r="AQ21" i="9"/>
  <c r="AP125" i="9" s="1"/>
  <c r="AS21" i="9"/>
  <c r="AR125" i="9" s="1"/>
  <c r="AR133" i="9" s="1"/>
  <c r="AT21" i="9"/>
  <c r="AS125" i="9" s="1"/>
  <c r="AS133" i="9" s="1"/>
  <c r="AM21" i="9"/>
  <c r="AR21" i="9"/>
  <c r="AQ125" i="9" s="1"/>
  <c r="AL22" i="9"/>
  <c r="Z132" i="9"/>
  <c r="AA132" i="9"/>
  <c r="P127" i="9"/>
  <c r="P135" i="9" s="1"/>
  <c r="P136" i="9" s="1"/>
  <c r="E141" i="9" s="1"/>
  <c r="CY96" i="9"/>
  <c r="BF104" i="9"/>
  <c r="BQ104" i="9" s="1"/>
  <c r="BF112" i="9" s="1"/>
  <c r="BS100" i="9"/>
  <c r="DU72" i="9"/>
  <c r="D134" i="9"/>
  <c r="O134" i="9" s="1"/>
  <c r="J131" i="9"/>
  <c r="BM104" i="9"/>
  <c r="CF105" i="9"/>
  <c r="CH105" i="9" s="1"/>
  <c r="E133" i="9"/>
  <c r="E131" i="9"/>
  <c r="AU124" i="9"/>
  <c r="BG103" i="9"/>
  <c r="BG105" i="9"/>
  <c r="X133" i="9"/>
  <c r="AB133" i="9" s="1"/>
  <c r="AD133" i="9" s="1"/>
  <c r="AF133" i="9" s="1"/>
  <c r="AB125" i="9"/>
  <c r="DT78" i="9"/>
  <c r="DU78" i="9"/>
  <c r="BA98" i="9"/>
  <c r="AZ98" i="9"/>
  <c r="CC103" i="9"/>
  <c r="CA103" i="9"/>
  <c r="CB104" i="9"/>
  <c r="BZ104" i="9"/>
  <c r="CA104" i="9"/>
  <c r="BZ103" i="9"/>
  <c r="CB103" i="9"/>
  <c r="CC104" i="9"/>
  <c r="CS105" i="9"/>
  <c r="CW105" i="9" s="1"/>
  <c r="CW97" i="9"/>
  <c r="BQ123" i="9"/>
  <c r="CD19" i="9"/>
  <c r="CC123" i="9" s="1"/>
  <c r="BZ19" i="9"/>
  <c r="BY123" i="9" s="1"/>
  <c r="BW19" i="9"/>
  <c r="BY19" i="9"/>
  <c r="BX123" i="9" s="1"/>
  <c r="BX19" i="9"/>
  <c r="CB19" i="9"/>
  <c r="CA123" i="9" s="1"/>
  <c r="CC19" i="9"/>
  <c r="CB123" i="9" s="1"/>
  <c r="CA19" i="9"/>
  <c r="BZ123" i="9" s="1"/>
  <c r="BV20" i="9"/>
  <c r="AT124" i="9"/>
  <c r="BQ99" i="9"/>
  <c r="BQ107" i="9" s="1"/>
  <c r="BQ108" i="9" s="1"/>
  <c r="BF113" i="9" s="1"/>
  <c r="Y132" i="9"/>
  <c r="L126" i="9"/>
  <c r="N126" i="9" s="1"/>
  <c r="BN106" i="9"/>
  <c r="BP106" i="9" s="1"/>
  <c r="BS108" i="9"/>
  <c r="BH113" i="9" s="1"/>
  <c r="K131" i="9"/>
  <c r="AD124" i="9"/>
  <c r="AF124" i="9" s="1"/>
  <c r="CF97" i="9"/>
  <c r="CH97" i="9" s="1"/>
  <c r="BR98" i="9" l="1"/>
  <c r="L132" i="9"/>
  <c r="N132" i="9" s="1"/>
  <c r="Q132" i="9" s="1"/>
  <c r="F140" i="9" s="1"/>
  <c r="DL84" i="9"/>
  <c r="DN84" i="9" s="1"/>
  <c r="AR113" i="9"/>
  <c r="AT113" i="9" s="1"/>
  <c r="Y112" i="9"/>
  <c r="AA112" i="9" s="1"/>
  <c r="BY106" i="9"/>
  <c r="BY104" i="9"/>
  <c r="DP96" i="9"/>
  <c r="DR96" i="9" s="1"/>
  <c r="DU96" i="9" s="1"/>
  <c r="CK99" i="9"/>
  <c r="CK107" i="9" s="1"/>
  <c r="CK108" i="9" s="1"/>
  <c r="BZ113" i="9" s="1"/>
  <c r="CK105" i="9"/>
  <c r="CS84" i="9"/>
  <c r="CU84" i="9" s="1"/>
  <c r="DB90" i="9"/>
  <c r="CQ103" i="9" s="1"/>
  <c r="BY103" i="9"/>
  <c r="AZ104" i="9"/>
  <c r="AO112" i="9" s="1"/>
  <c r="AR112" i="9" s="1"/>
  <c r="AT112" i="9" s="1"/>
  <c r="CI99" i="9"/>
  <c r="CI100" i="9" s="1"/>
  <c r="DB96" i="9"/>
  <c r="BX106" i="9"/>
  <c r="CI106" i="9" s="1"/>
  <c r="BX104" i="9"/>
  <c r="CI104" i="9" s="1"/>
  <c r="BX112" i="9" s="1"/>
  <c r="Q128" i="9"/>
  <c r="DB89" i="9"/>
  <c r="CP105" i="9" s="1"/>
  <c r="DA105" i="9" s="1"/>
  <c r="DT95" i="9"/>
  <c r="BX103" i="9"/>
  <c r="CI103" i="9" s="1"/>
  <c r="BX111" i="9" s="1"/>
  <c r="CY97" i="9"/>
  <c r="Z111" i="9"/>
  <c r="AB111" i="9" s="1"/>
  <c r="Y111" i="9"/>
  <c r="AA111" i="9" s="1"/>
  <c r="BN103" i="9"/>
  <c r="BP103" i="9" s="1"/>
  <c r="BR103" i="9" s="1"/>
  <c r="BG111" i="9" s="1"/>
  <c r="L131" i="9"/>
  <c r="N131" i="9" s="1"/>
  <c r="P131" i="9" s="1"/>
  <c r="E139" i="9" s="1"/>
  <c r="AV124" i="9"/>
  <c r="AX124" i="9" s="1"/>
  <c r="BA124" i="9" s="1"/>
  <c r="CY105" i="9"/>
  <c r="BR100" i="9"/>
  <c r="BN123" i="9"/>
  <c r="BP123" i="9" s="1"/>
  <c r="BS123" i="9" s="1"/>
  <c r="CG98" i="9"/>
  <c r="BO103" i="9"/>
  <c r="BO104" i="9"/>
  <c r="CG106" i="9"/>
  <c r="BQ100" i="9"/>
  <c r="AD125" i="9"/>
  <c r="AF125" i="9" s="1"/>
  <c r="BJ113" i="9"/>
  <c r="BL113" i="9" s="1"/>
  <c r="AC132" i="9"/>
  <c r="M132" i="9"/>
  <c r="AB132" i="9"/>
  <c r="DJ103" i="9"/>
  <c r="DK103" i="9"/>
  <c r="DM103" i="9"/>
  <c r="DM104" i="9"/>
  <c r="DK104" i="9"/>
  <c r="DJ104" i="9"/>
  <c r="DL104" i="9"/>
  <c r="DL103" i="9"/>
  <c r="AH124" i="9"/>
  <c r="AH127" i="9" s="1"/>
  <c r="AH135" i="9" s="1"/>
  <c r="AI124" i="9"/>
  <c r="AI127" i="9" s="1"/>
  <c r="AI135" i="9" s="1"/>
  <c r="Q126" i="9"/>
  <c r="P126" i="9"/>
  <c r="BE21" i="9"/>
  <c r="BF21" i="9"/>
  <c r="BG21" i="9"/>
  <c r="BF125" i="9" s="1"/>
  <c r="BH21" i="9"/>
  <c r="BG125" i="9" s="1"/>
  <c r="BL21" i="9"/>
  <c r="BK125" i="9" s="1"/>
  <c r="BK133" i="9" s="1"/>
  <c r="BI21" i="9"/>
  <c r="BH125" i="9" s="1"/>
  <c r="BK21" i="9"/>
  <c r="BJ125" i="9" s="1"/>
  <c r="BJ133" i="9" s="1"/>
  <c r="BJ21" i="9"/>
  <c r="BI125" i="9" s="1"/>
  <c r="BD22" i="9"/>
  <c r="DK83" i="9"/>
  <c r="DM83" i="9" s="1"/>
  <c r="DL83" i="9"/>
  <c r="DN83" i="9" s="1"/>
  <c r="BS106" i="9"/>
  <c r="BR106" i="9"/>
  <c r="D152" i="9"/>
  <c r="D180" i="9"/>
  <c r="CK97" i="9"/>
  <c r="CJ97" i="9"/>
  <c r="CD123" i="9"/>
  <c r="AP133" i="9"/>
  <c r="AT133" i="9" s="1"/>
  <c r="AT125" i="9"/>
  <c r="AZ116" i="9"/>
  <c r="DS97" i="9"/>
  <c r="BL124" i="9"/>
  <c r="K151" i="9"/>
  <c r="F152" i="9"/>
  <c r="F180" i="9"/>
  <c r="CE104" i="9"/>
  <c r="AE133" i="9"/>
  <c r="CD103" i="9"/>
  <c r="W133" i="9"/>
  <c r="DQ96" i="9"/>
  <c r="CJ105" i="9"/>
  <c r="CC20" i="9"/>
  <c r="CB124" i="9" s="1"/>
  <c r="CD20" i="9"/>
  <c r="CC124" i="9" s="1"/>
  <c r="BW20" i="9"/>
  <c r="CA20" i="9"/>
  <c r="BZ124" i="9" s="1"/>
  <c r="BX20" i="9"/>
  <c r="BZ20" i="9"/>
  <c r="BY124" i="9" s="1"/>
  <c r="CB20" i="9"/>
  <c r="CA124" i="9" s="1"/>
  <c r="BY20" i="9"/>
  <c r="BX124" i="9" s="1"/>
  <c r="BV21" i="9"/>
  <c r="J179" i="9"/>
  <c r="O151" i="9"/>
  <c r="J25" i="9"/>
  <c r="C25" i="9"/>
  <c r="D25" i="9"/>
  <c r="E25" i="9"/>
  <c r="I25" i="9"/>
  <c r="F25" i="9"/>
  <c r="H25" i="9"/>
  <c r="G25" i="9"/>
  <c r="B26" i="9"/>
  <c r="Q131" i="9"/>
  <c r="F139" i="9" s="1"/>
  <c r="CS106" i="9"/>
  <c r="CW106" i="9" s="1"/>
  <c r="CW98" i="9"/>
  <c r="Q134" i="9"/>
  <c r="P134" i="9"/>
  <c r="O179" i="9"/>
  <c r="CI123" i="9"/>
  <c r="AQ133" i="9"/>
  <c r="AU133" i="9" s="1"/>
  <c r="AU125" i="9"/>
  <c r="Y23" i="9"/>
  <c r="Z23" i="9"/>
  <c r="AA23" i="9"/>
  <c r="AB23" i="9"/>
  <c r="V23" i="9"/>
  <c r="W23" i="9"/>
  <c r="X23" i="9"/>
  <c r="U23" i="9"/>
  <c r="T24" i="9"/>
  <c r="W134" i="9"/>
  <c r="W132" i="9"/>
  <c r="DN97" i="9"/>
  <c r="DJ105" i="9"/>
  <c r="DN105" i="9" s="1"/>
  <c r="BQ124" i="9"/>
  <c r="BO123" i="9"/>
  <c r="CE103" i="9"/>
  <c r="AW124" i="9"/>
  <c r="CX97" i="9"/>
  <c r="CZ97" i="9" s="1"/>
  <c r="BN104" i="9"/>
  <c r="BP104" i="9" s="1"/>
  <c r="BS104" i="9" s="1"/>
  <c r="BH112" i="9" s="1"/>
  <c r="P128" i="9"/>
  <c r="CF106" i="9"/>
  <c r="CH106" i="9" s="1"/>
  <c r="J151" i="9"/>
  <c r="E152" i="9"/>
  <c r="E180" i="9"/>
  <c r="AG126" i="9"/>
  <c r="DK18" i="9"/>
  <c r="DJ98" i="9" s="1"/>
  <c r="DL18" i="9"/>
  <c r="DK98" i="9" s="1"/>
  <c r="DN18" i="9"/>
  <c r="DM98" i="9" s="1"/>
  <c r="DM106" i="9" s="1"/>
  <c r="DM18" i="9"/>
  <c r="DL98" i="9" s="1"/>
  <c r="DL106" i="9" s="1"/>
  <c r="DG18" i="9"/>
  <c r="DI18" i="9"/>
  <c r="DH98" i="9" s="1"/>
  <c r="DJ18" i="9"/>
  <c r="DI98" i="9" s="1"/>
  <c r="DT90" i="9" s="1"/>
  <c r="DH18" i="9"/>
  <c r="DF19" i="9"/>
  <c r="BM124" i="9"/>
  <c r="H152" i="9"/>
  <c r="H180" i="9"/>
  <c r="I152" i="9"/>
  <c r="I180" i="9"/>
  <c r="AO22" i="9"/>
  <c r="AN126" i="9" s="1"/>
  <c r="AP22" i="9"/>
  <c r="AO126" i="9" s="1"/>
  <c r="AQ22" i="9"/>
  <c r="AP126" i="9" s="1"/>
  <c r="AR22" i="9"/>
  <c r="AQ126" i="9" s="1"/>
  <c r="AT22" i="9"/>
  <c r="AS126" i="9" s="1"/>
  <c r="AS134" i="9" s="1"/>
  <c r="AN22" i="9"/>
  <c r="AS22" i="9"/>
  <c r="AR126" i="9" s="1"/>
  <c r="AR134" i="9" s="1"/>
  <c r="AM22" i="9"/>
  <c r="AL23" i="9"/>
  <c r="AB126" i="9"/>
  <c r="X134" i="9"/>
  <c r="AB134" i="9" s="1"/>
  <c r="DO97" i="9"/>
  <c r="DK105" i="9"/>
  <c r="DO105" i="9" s="1"/>
  <c r="BA103" i="9"/>
  <c r="AP111" i="9" s="1"/>
  <c r="AZ103" i="9"/>
  <c r="AO111" i="9" s="1"/>
  <c r="BA123" i="9"/>
  <c r="AZ123" i="9"/>
  <c r="CJ107" i="9"/>
  <c r="CJ108" i="9" s="1"/>
  <c r="BY113" i="9" s="1"/>
  <c r="CX105" i="9"/>
  <c r="CZ105" i="9" s="1"/>
  <c r="H141" i="9"/>
  <c r="J141" i="9" s="1"/>
  <c r="AH117" i="9"/>
  <c r="V134" i="9" s="1"/>
  <c r="AG134" i="9" s="1"/>
  <c r="CF98" i="9"/>
  <c r="CH98" i="9" s="1"/>
  <c r="CR106" i="9"/>
  <c r="CV106" i="9" s="1"/>
  <c r="CV98" i="9"/>
  <c r="CT83" i="9"/>
  <c r="CV83" i="9" s="1"/>
  <c r="CS83" i="9"/>
  <c r="CU83" i="9" s="1"/>
  <c r="K179" i="9"/>
  <c r="P133" i="9"/>
  <c r="Q133" i="9"/>
  <c r="DA98" i="9"/>
  <c r="CU19" i="9"/>
  <c r="CT123" i="9" s="1"/>
  <c r="CP19" i="9"/>
  <c r="CV19" i="9"/>
  <c r="CU123" i="9" s="1"/>
  <c r="CQ19" i="9"/>
  <c r="CP123" i="9" s="1"/>
  <c r="CO19" i="9"/>
  <c r="CS19" i="9"/>
  <c r="CR123" i="9" s="1"/>
  <c r="CT19" i="9"/>
  <c r="CS123" i="9" s="1"/>
  <c r="CR19" i="9"/>
  <c r="CQ123" i="9" s="1"/>
  <c r="CN20" i="9"/>
  <c r="CE123" i="9"/>
  <c r="BR105" i="9"/>
  <c r="BS105" i="9"/>
  <c r="AY125" i="9"/>
  <c r="CR103" i="9"/>
  <c r="CU103" i="9"/>
  <c r="CT104" i="9"/>
  <c r="CU104" i="9"/>
  <c r="CS103" i="9"/>
  <c r="CT103" i="9"/>
  <c r="CS104" i="9"/>
  <c r="CR104" i="9"/>
  <c r="AC126" i="9"/>
  <c r="Y134" i="9"/>
  <c r="AC134" i="9" s="1"/>
  <c r="G152" i="9"/>
  <c r="G180" i="9"/>
  <c r="AB131" i="9"/>
  <c r="AD131" i="9" s="1"/>
  <c r="AF131" i="9" s="1"/>
  <c r="AH131" i="9" s="1"/>
  <c r="W139" i="9" s="1"/>
  <c r="M131" i="9"/>
  <c r="CD104" i="9"/>
  <c r="AE125" i="9"/>
  <c r="BS103" i="9" l="1"/>
  <c r="BH111" i="9" s="1"/>
  <c r="BI111" i="9" s="1"/>
  <c r="BK111" i="9" s="1"/>
  <c r="P132" i="9"/>
  <c r="E140" i="9" s="1"/>
  <c r="H140" i="9" s="1"/>
  <c r="J140" i="9" s="1"/>
  <c r="DO103" i="9"/>
  <c r="CJ106" i="9"/>
  <c r="BO124" i="9"/>
  <c r="CP103" i="9"/>
  <c r="DA103" i="9" s="1"/>
  <c r="CP111" i="9" s="1"/>
  <c r="AZ124" i="9"/>
  <c r="DC99" i="9"/>
  <c r="DC107" i="9" s="1"/>
  <c r="DC108" i="9" s="1"/>
  <c r="CR113" i="9" s="1"/>
  <c r="CP106" i="9"/>
  <c r="DA106" i="9" s="1"/>
  <c r="CQ105" i="9"/>
  <c r="DC105" i="9" s="1"/>
  <c r="DB99" i="9"/>
  <c r="DB107" i="9" s="1"/>
  <c r="DB108" i="9" s="1"/>
  <c r="CQ113" i="9" s="1"/>
  <c r="CP104" i="9"/>
  <c r="DA104" i="9" s="1"/>
  <c r="CP112" i="9" s="1"/>
  <c r="DA99" i="9"/>
  <c r="DA107" i="9" s="1"/>
  <c r="DA108" i="9" s="1"/>
  <c r="CP113" i="9" s="1"/>
  <c r="CQ104" i="9"/>
  <c r="CQ106" i="9"/>
  <c r="DT96" i="9"/>
  <c r="DT99" i="9" s="1"/>
  <c r="CK100" i="9"/>
  <c r="DU99" i="9"/>
  <c r="DU107" i="9" s="1"/>
  <c r="DU108" i="9" s="1"/>
  <c r="DJ113" i="9" s="1"/>
  <c r="AQ112" i="9"/>
  <c r="AS112" i="9" s="1"/>
  <c r="BR123" i="9"/>
  <c r="AW125" i="9"/>
  <c r="CI107" i="9"/>
  <c r="CI108" i="9" s="1"/>
  <c r="BX113" i="9" s="1"/>
  <c r="CB113" i="9" s="1"/>
  <c r="CD113" i="9" s="1"/>
  <c r="DQ105" i="9"/>
  <c r="AE126" i="9"/>
  <c r="AZ117" i="9"/>
  <c r="AY127" i="9" s="1"/>
  <c r="AY128" i="9" s="1"/>
  <c r="G139" i="9"/>
  <c r="I139" i="9" s="1"/>
  <c r="H139" i="9"/>
  <c r="J139" i="9" s="1"/>
  <c r="AI128" i="9"/>
  <c r="DO104" i="9"/>
  <c r="M179" i="9"/>
  <c r="AD132" i="9"/>
  <c r="AF132" i="9" s="1"/>
  <c r="AH132" i="9" s="1"/>
  <c r="W140" i="9" s="1"/>
  <c r="CY98" i="9"/>
  <c r="AI131" i="9"/>
  <c r="X139" i="9" s="1"/>
  <c r="L151" i="9"/>
  <c r="N151" i="9" s="1"/>
  <c r="Q151" i="9" s="1"/>
  <c r="CX106" i="9"/>
  <c r="CZ106" i="9" s="1"/>
  <c r="DP97" i="9"/>
  <c r="DR97" i="9" s="1"/>
  <c r="AV133" i="9"/>
  <c r="AX133" i="9" s="1"/>
  <c r="AI125" i="9"/>
  <c r="AH125" i="9"/>
  <c r="CW103" i="9"/>
  <c r="CF103" i="9"/>
  <c r="CH103" i="9" s="1"/>
  <c r="CJ103" i="9" s="1"/>
  <c r="BY111" i="9" s="1"/>
  <c r="CF123" i="9"/>
  <c r="CH123" i="9" s="1"/>
  <c r="CK123" i="9" s="1"/>
  <c r="AE132" i="9"/>
  <c r="AD134" i="9"/>
  <c r="AF134" i="9" s="1"/>
  <c r="AI134" i="9" s="1"/>
  <c r="CF104" i="9"/>
  <c r="CH104" i="9" s="1"/>
  <c r="CV103" i="9"/>
  <c r="K180" i="9"/>
  <c r="G153" i="9"/>
  <c r="G181" i="9"/>
  <c r="CD21" i="9"/>
  <c r="CC125" i="9" s="1"/>
  <c r="CC133" i="9" s="1"/>
  <c r="BW21" i="9"/>
  <c r="BX21" i="9"/>
  <c r="BY21" i="9"/>
  <c r="BX125" i="9" s="1"/>
  <c r="CA21" i="9"/>
  <c r="BZ125" i="9" s="1"/>
  <c r="CB21" i="9"/>
  <c r="CA125" i="9" s="1"/>
  <c r="CC21" i="9"/>
  <c r="CB125" i="9" s="1"/>
  <c r="CB133" i="9" s="1"/>
  <c r="BZ21" i="9"/>
  <c r="BY125" i="9" s="1"/>
  <c r="BV22" i="9"/>
  <c r="J152" i="9"/>
  <c r="AR111" i="9"/>
  <c r="AT111" i="9" s="1"/>
  <c r="AQ111" i="9"/>
  <c r="AS111" i="9" s="1"/>
  <c r="DB97" i="9"/>
  <c r="DC97" i="9"/>
  <c r="V151" i="9"/>
  <c r="V179" i="9"/>
  <c r="H153" i="9"/>
  <c r="H161" i="9" s="1"/>
  <c r="H181" i="9"/>
  <c r="H189" i="9" s="1"/>
  <c r="CE124" i="9"/>
  <c r="K152" i="9"/>
  <c r="CT20" i="9"/>
  <c r="CS124" i="9" s="1"/>
  <c r="CU20" i="9"/>
  <c r="CT124" i="9" s="1"/>
  <c r="CV20" i="9"/>
  <c r="CU124" i="9" s="1"/>
  <c r="CO20" i="9"/>
  <c r="CS20" i="9"/>
  <c r="CR124" i="9" s="1"/>
  <c r="CP20" i="9"/>
  <c r="CQ20" i="9"/>
  <c r="CP124" i="9" s="1"/>
  <c r="CR20" i="9"/>
  <c r="CQ124" i="9" s="1"/>
  <c r="CN21" i="9"/>
  <c r="DL19" i="9"/>
  <c r="DK123" i="9" s="1"/>
  <c r="DM19" i="9"/>
  <c r="DL123" i="9" s="1"/>
  <c r="DG19" i="9"/>
  <c r="DN19" i="9"/>
  <c r="DM123" i="9" s="1"/>
  <c r="DH19" i="9"/>
  <c r="DJ19" i="9"/>
  <c r="DI123" i="9" s="1"/>
  <c r="DK19" i="9"/>
  <c r="DJ123" i="9" s="1"/>
  <c r="DI19" i="9"/>
  <c r="DH123" i="9" s="1"/>
  <c r="DF20" i="9"/>
  <c r="DN98" i="9"/>
  <c r="DJ106" i="9"/>
  <c r="DN106" i="9" s="1"/>
  <c r="W151" i="9"/>
  <c r="W179" i="9"/>
  <c r="E153" i="9"/>
  <c r="E181" i="9"/>
  <c r="CI124" i="9"/>
  <c r="BQ125" i="9"/>
  <c r="V132" i="9"/>
  <c r="AG132" i="9" s="1"/>
  <c r="V140" i="9" s="1"/>
  <c r="AE134" i="9"/>
  <c r="DP105" i="9"/>
  <c r="DR105" i="9" s="1"/>
  <c r="DI105" i="9"/>
  <c r="DN104" i="9"/>
  <c r="DK106" i="9"/>
  <c r="DO106" i="9" s="1"/>
  <c r="DO98" i="9"/>
  <c r="Z24" i="9"/>
  <c r="AA24" i="9"/>
  <c r="AB24" i="9"/>
  <c r="U24" i="9"/>
  <c r="W24" i="9"/>
  <c r="X24" i="9"/>
  <c r="Y24" i="9"/>
  <c r="V24" i="9"/>
  <c r="T25" i="9"/>
  <c r="F153" i="9"/>
  <c r="F181" i="9"/>
  <c r="P172" i="9" s="1"/>
  <c r="F187" i="9" s="1"/>
  <c r="J180" i="9"/>
  <c r="DA123" i="9"/>
  <c r="Y151" i="9"/>
  <c r="Y179" i="9"/>
  <c r="BH133" i="9"/>
  <c r="BL133" i="9" s="1"/>
  <c r="BL125" i="9"/>
  <c r="BR116" i="9"/>
  <c r="AU126" i="9"/>
  <c r="AQ134" i="9"/>
  <c r="AU134" i="9" s="1"/>
  <c r="Z151" i="9"/>
  <c r="Z179" i="9"/>
  <c r="CD124" i="9"/>
  <c r="AP131" i="9"/>
  <c r="AS132" i="9"/>
  <c r="AP132" i="9"/>
  <c r="AQ132" i="9"/>
  <c r="AQ131" i="9"/>
  <c r="AR132" i="9"/>
  <c r="AR131" i="9"/>
  <c r="AS131" i="9"/>
  <c r="O180" i="9"/>
  <c r="CG123" i="9"/>
  <c r="DN103" i="9"/>
  <c r="AE131" i="9"/>
  <c r="CX98" i="9"/>
  <c r="CZ98" i="9" s="1"/>
  <c r="DQ97" i="9"/>
  <c r="CK106" i="9"/>
  <c r="DI103" i="9"/>
  <c r="AH136" i="9"/>
  <c r="W141" i="9" s="1"/>
  <c r="CG104" i="9"/>
  <c r="M151" i="9"/>
  <c r="BR104" i="9"/>
  <c r="BG112" i="9" s="1"/>
  <c r="AY126" i="9"/>
  <c r="CK98" i="9"/>
  <c r="CJ98" i="9"/>
  <c r="C26" i="9"/>
  <c r="D26" i="9"/>
  <c r="E26" i="9"/>
  <c r="F26" i="9"/>
  <c r="J26" i="9"/>
  <c r="G26" i="9"/>
  <c r="I26" i="9"/>
  <c r="H26" i="9"/>
  <c r="CV123" i="9"/>
  <c r="DS98" i="9"/>
  <c r="AA151" i="9"/>
  <c r="AA179" i="9"/>
  <c r="AH133" i="9"/>
  <c r="AI133" i="9"/>
  <c r="BI133" i="9"/>
  <c r="BM133" i="9" s="1"/>
  <c r="BM125" i="9"/>
  <c r="BN124" i="9"/>
  <c r="BP124" i="9" s="1"/>
  <c r="AZ118" i="9"/>
  <c r="AO134" i="9" s="1"/>
  <c r="CW104" i="9"/>
  <c r="CG103" i="9"/>
  <c r="L179" i="9"/>
  <c r="N179" i="9" s="1"/>
  <c r="AH128" i="9"/>
  <c r="DT89" i="9"/>
  <c r="V133" i="9"/>
  <c r="AG133" i="9" s="1"/>
  <c r="V131" i="9"/>
  <c r="AG131" i="9" s="1"/>
  <c r="V139" i="9" s="1"/>
  <c r="AG127" i="9"/>
  <c r="AG135" i="9" s="1"/>
  <c r="AG136" i="9" s="1"/>
  <c r="V141" i="9" s="1"/>
  <c r="AP23" i="9"/>
  <c r="AQ23" i="9"/>
  <c r="AR23" i="9"/>
  <c r="AS23" i="9"/>
  <c r="AO23" i="9"/>
  <c r="AM23" i="9"/>
  <c r="AT23" i="9"/>
  <c r="AN23" i="9"/>
  <c r="AL24" i="9"/>
  <c r="X151" i="9"/>
  <c r="X179" i="9"/>
  <c r="AP134" i="9"/>
  <c r="AT134" i="9" s="1"/>
  <c r="AT126" i="9"/>
  <c r="I153" i="9"/>
  <c r="I161" i="9" s="1"/>
  <c r="I181" i="9"/>
  <c r="I189" i="9" s="1"/>
  <c r="O152" i="9"/>
  <c r="CW123" i="9"/>
  <c r="DI106" i="9"/>
  <c r="DI104" i="9"/>
  <c r="D153" i="9"/>
  <c r="D181" i="9"/>
  <c r="BF22" i="9"/>
  <c r="BG22" i="9"/>
  <c r="BF126" i="9" s="1"/>
  <c r="BH22" i="9"/>
  <c r="BG126" i="9" s="1"/>
  <c r="BI22" i="9"/>
  <c r="BH126" i="9" s="1"/>
  <c r="BE22" i="9"/>
  <c r="BL22" i="9"/>
  <c r="BK126" i="9" s="1"/>
  <c r="BK134" i="9" s="1"/>
  <c r="BJ22" i="9"/>
  <c r="BI126" i="9" s="1"/>
  <c r="BK22" i="9"/>
  <c r="BJ126" i="9" s="1"/>
  <c r="BJ134" i="9" s="1"/>
  <c r="BD23" i="9"/>
  <c r="AD126" i="9"/>
  <c r="AF126" i="9" s="1"/>
  <c r="AV125" i="9"/>
  <c r="AX125" i="9" s="1"/>
  <c r="CV104" i="9"/>
  <c r="AI136" i="9"/>
  <c r="X141" i="9" s="1"/>
  <c r="AW133" i="9"/>
  <c r="CY106" i="9"/>
  <c r="DB105" i="9" l="1"/>
  <c r="G140" i="9"/>
  <c r="I140" i="9" s="1"/>
  <c r="BJ111" i="9"/>
  <c r="BL111" i="9" s="1"/>
  <c r="DB100" i="9"/>
  <c r="DP103" i="9"/>
  <c r="DR103" i="9" s="1"/>
  <c r="DT103" i="9" s="1"/>
  <c r="DI111" i="9" s="1"/>
  <c r="CT113" i="9"/>
  <c r="CV113" i="9" s="1"/>
  <c r="DA100" i="9"/>
  <c r="AH134" i="9"/>
  <c r="AN133" i="9"/>
  <c r="AY133" i="9" s="1"/>
  <c r="DC100" i="9"/>
  <c r="AN131" i="9"/>
  <c r="AY131" i="9" s="1"/>
  <c r="AN139" i="9" s="1"/>
  <c r="DB106" i="9"/>
  <c r="AN132" i="9"/>
  <c r="AY132" i="9" s="1"/>
  <c r="AN140" i="9" s="1"/>
  <c r="AI132" i="9"/>
  <c r="X140" i="9" s="1"/>
  <c r="Y140" i="9" s="1"/>
  <c r="AA140" i="9" s="1"/>
  <c r="DU100" i="9"/>
  <c r="AN134" i="9"/>
  <c r="AY134" i="9" s="1"/>
  <c r="BA127" i="9"/>
  <c r="BA135" i="9" s="1"/>
  <c r="BA136" i="9" s="1"/>
  <c r="AP141" i="9" s="1"/>
  <c r="DP104" i="9"/>
  <c r="DR104" i="9" s="1"/>
  <c r="DT104" i="9" s="1"/>
  <c r="DI112" i="9" s="1"/>
  <c r="CY103" i="9"/>
  <c r="BR118" i="9"/>
  <c r="BG133" i="9" s="1"/>
  <c r="DQ98" i="9"/>
  <c r="L180" i="9"/>
  <c r="N180" i="9" s="1"/>
  <c r="Q180" i="9" s="1"/>
  <c r="DQ103" i="9"/>
  <c r="DQ106" i="9"/>
  <c r="P151" i="9"/>
  <c r="DC106" i="9"/>
  <c r="AV134" i="9"/>
  <c r="AX134" i="9" s="1"/>
  <c r="AZ134" i="9" s="1"/>
  <c r="L152" i="9"/>
  <c r="N152" i="9" s="1"/>
  <c r="Q152" i="9" s="1"/>
  <c r="CX103" i="9"/>
  <c r="CZ103" i="9" s="1"/>
  <c r="CX104" i="9"/>
  <c r="CZ104" i="9" s="1"/>
  <c r="DB104" i="9" s="1"/>
  <c r="CQ112" i="9" s="1"/>
  <c r="AY135" i="9"/>
  <c r="AY136" i="9" s="1"/>
  <c r="AN141" i="9" s="1"/>
  <c r="CJ104" i="9"/>
  <c r="BY112" i="9" s="1"/>
  <c r="CK104" i="9"/>
  <c r="BZ112" i="9" s="1"/>
  <c r="CK103" i="9"/>
  <c r="BZ111" i="9" s="1"/>
  <c r="CA111" i="9" s="1"/>
  <c r="CC111" i="9" s="1"/>
  <c r="CJ123" i="9"/>
  <c r="DU97" i="9"/>
  <c r="DT97" i="9"/>
  <c r="CX123" i="9"/>
  <c r="CZ123" i="9" s="1"/>
  <c r="DC123" i="9" s="1"/>
  <c r="Z141" i="9"/>
  <c r="AB141" i="9" s="1"/>
  <c r="BN133" i="9"/>
  <c r="BP133" i="9" s="1"/>
  <c r="AV126" i="9"/>
  <c r="AX126" i="9" s="1"/>
  <c r="BA126" i="9" s="1"/>
  <c r="AU131" i="9"/>
  <c r="CF124" i="9"/>
  <c r="CH124" i="9" s="1"/>
  <c r="BN125" i="9"/>
  <c r="BP125" i="9" s="1"/>
  <c r="AA25" i="9"/>
  <c r="AB25" i="9"/>
  <c r="U25" i="9"/>
  <c r="V25" i="9"/>
  <c r="X25" i="9"/>
  <c r="Y25" i="9"/>
  <c r="Z25" i="9"/>
  <c r="W25" i="9"/>
  <c r="T26" i="9"/>
  <c r="BI134" i="9"/>
  <c r="BM134" i="9" s="1"/>
  <c r="BM126" i="9"/>
  <c r="AB151" i="9"/>
  <c r="D154" i="9"/>
  <c r="D182" i="9"/>
  <c r="P173" i="9" s="1"/>
  <c r="DT100" i="9"/>
  <c r="DT107" i="9"/>
  <c r="DT108" i="9" s="1"/>
  <c r="DI113" i="9" s="1"/>
  <c r="AB179" i="9"/>
  <c r="E154" i="9"/>
  <c r="E182" i="9"/>
  <c r="P174" i="9" s="1"/>
  <c r="E187" i="9" s="1"/>
  <c r="BH131" i="9"/>
  <c r="BK131" i="9"/>
  <c r="BK132" i="9"/>
  <c r="BI132" i="9"/>
  <c r="BJ132" i="9"/>
  <c r="BI131" i="9"/>
  <c r="BJ131" i="9"/>
  <c r="BH132" i="9"/>
  <c r="DO123" i="9"/>
  <c r="BQ126" i="9"/>
  <c r="AR151" i="9"/>
  <c r="AR179" i="9"/>
  <c r="I154" i="9"/>
  <c r="I162" i="9" s="1"/>
  <c r="I182" i="9"/>
  <c r="I190" i="9" s="1"/>
  <c r="DB98" i="9"/>
  <c r="DC98" i="9"/>
  <c r="V152" i="9"/>
  <c r="V180" i="9"/>
  <c r="CV124" i="9"/>
  <c r="CI125" i="9"/>
  <c r="DQ104" i="9"/>
  <c r="AG128" i="9"/>
  <c r="AT131" i="9"/>
  <c r="AW126" i="9"/>
  <c r="DP98" i="9"/>
  <c r="DR98" i="9" s="1"/>
  <c r="P179" i="9"/>
  <c r="Q179" i="9"/>
  <c r="Y152" i="9"/>
  <c r="Y180" i="9"/>
  <c r="CU21" i="9"/>
  <c r="CT125" i="9" s="1"/>
  <c r="CT133" i="9" s="1"/>
  <c r="CV21" i="9"/>
  <c r="CU125" i="9" s="1"/>
  <c r="CU133" i="9" s="1"/>
  <c r="CO21" i="9"/>
  <c r="CP21" i="9"/>
  <c r="CT21" i="9"/>
  <c r="CS125" i="9" s="1"/>
  <c r="CQ21" i="9"/>
  <c r="CP125" i="9" s="1"/>
  <c r="CR21" i="9"/>
  <c r="CQ125" i="9" s="1"/>
  <c r="CS21" i="9"/>
  <c r="CR125" i="9" s="1"/>
  <c r="CN22" i="9"/>
  <c r="AO151" i="9"/>
  <c r="AO179" i="9"/>
  <c r="BW22" i="9"/>
  <c r="BX22" i="9"/>
  <c r="BY22" i="9"/>
  <c r="BX126" i="9" s="1"/>
  <c r="BZ22" i="9"/>
  <c r="BY126" i="9" s="1"/>
  <c r="CB22" i="9"/>
  <c r="CA126" i="9" s="1"/>
  <c r="CC22" i="9"/>
  <c r="CB126" i="9" s="1"/>
  <c r="CB134" i="9" s="1"/>
  <c r="CD22" i="9"/>
  <c r="CC126" i="9" s="1"/>
  <c r="CC134" i="9" s="1"/>
  <c r="CA22" i="9"/>
  <c r="BZ126" i="9" s="1"/>
  <c r="BV23" i="9"/>
  <c r="H187" i="9"/>
  <c r="J187" i="9" s="1"/>
  <c r="I187" i="9"/>
  <c r="AA152" i="9"/>
  <c r="AA180" i="9"/>
  <c r="DS123" i="9"/>
  <c r="AQ151" i="9"/>
  <c r="AQ179" i="9"/>
  <c r="AN151" i="9"/>
  <c r="AN179" i="9"/>
  <c r="F154" i="9"/>
  <c r="F182" i="9"/>
  <c r="W152" i="9"/>
  <c r="W180" i="9"/>
  <c r="BZ133" i="9"/>
  <c r="CD133" i="9" s="1"/>
  <c r="CD125" i="9"/>
  <c r="CJ116" i="9"/>
  <c r="CY123" i="9"/>
  <c r="CY104" i="9"/>
  <c r="AW134" i="9"/>
  <c r="G187" i="9"/>
  <c r="BR117" i="9"/>
  <c r="BQ127" i="9" s="1"/>
  <c r="BQ135" i="9" s="1"/>
  <c r="DP106" i="9"/>
  <c r="DR106" i="9" s="1"/>
  <c r="DU106" i="9" s="1"/>
  <c r="CG124" i="9"/>
  <c r="G188" i="9"/>
  <c r="AC179" i="9"/>
  <c r="AG151" i="9"/>
  <c r="G189" i="9"/>
  <c r="K189" i="9" s="1"/>
  <c r="K181" i="9"/>
  <c r="Z152" i="9"/>
  <c r="Z180" i="9"/>
  <c r="DN123" i="9"/>
  <c r="AG179" i="9"/>
  <c r="AP151" i="9"/>
  <c r="AP179" i="9"/>
  <c r="BA125" i="9"/>
  <c r="AZ125" i="9"/>
  <c r="DH103" i="9"/>
  <c r="DS103" i="9" s="1"/>
  <c r="DH111" i="9" s="1"/>
  <c r="DS99" i="9"/>
  <c r="DS107" i="9" s="1"/>
  <c r="DS108" i="9" s="1"/>
  <c r="DH113" i="9" s="1"/>
  <c r="DH105" i="9"/>
  <c r="DS105" i="9" s="1"/>
  <c r="DK20" i="9"/>
  <c r="DJ124" i="9" s="1"/>
  <c r="DL20" i="9"/>
  <c r="DK124" i="9" s="1"/>
  <c r="DM20" i="9"/>
  <c r="DL124" i="9" s="1"/>
  <c r="DN20" i="9"/>
  <c r="DM124" i="9" s="1"/>
  <c r="DH20" i="9"/>
  <c r="DI20" i="9"/>
  <c r="DH124" i="9" s="1"/>
  <c r="DJ20" i="9"/>
  <c r="DI124" i="9" s="1"/>
  <c r="DG20" i="9"/>
  <c r="DF21" i="9"/>
  <c r="BL126" i="9"/>
  <c r="BH134" i="9"/>
  <c r="BL134" i="9" s="1"/>
  <c r="O153" i="9"/>
  <c r="H154" i="9"/>
  <c r="H162" i="9" s="1"/>
  <c r="H182" i="9"/>
  <c r="H190" i="9" s="1"/>
  <c r="BJ112" i="9"/>
  <c r="BL112" i="9" s="1"/>
  <c r="BI112" i="9"/>
  <c r="BK112" i="9" s="1"/>
  <c r="X152" i="9"/>
  <c r="X180" i="9"/>
  <c r="DA124" i="9"/>
  <c r="CA133" i="9"/>
  <c r="CE133" i="9" s="1"/>
  <c r="CE125" i="9"/>
  <c r="I188" i="9"/>
  <c r="BO133" i="9"/>
  <c r="DH106" i="9"/>
  <c r="DS106" i="9" s="1"/>
  <c r="AT132" i="9"/>
  <c r="M152" i="9"/>
  <c r="M180" i="9"/>
  <c r="CW124" i="9"/>
  <c r="AQ24" i="9"/>
  <c r="AR24" i="9"/>
  <c r="AS24" i="9"/>
  <c r="AT24" i="9"/>
  <c r="AP24" i="9"/>
  <c r="AM24" i="9"/>
  <c r="AN24" i="9"/>
  <c r="AO24" i="9"/>
  <c r="AL25" i="9"/>
  <c r="J153" i="9"/>
  <c r="F161" i="9"/>
  <c r="J161" i="9" s="1"/>
  <c r="BR124" i="9"/>
  <c r="BS124" i="9"/>
  <c r="F189" i="9"/>
  <c r="J189" i="9" s="1"/>
  <c r="J181" i="9"/>
  <c r="BG23" i="9"/>
  <c r="BH23" i="9"/>
  <c r="BI23" i="9"/>
  <c r="BJ23" i="9"/>
  <c r="BE23" i="9"/>
  <c r="BF23" i="9"/>
  <c r="BK23" i="9"/>
  <c r="BL23" i="9"/>
  <c r="BD24" i="9"/>
  <c r="AO131" i="9"/>
  <c r="AO133" i="9"/>
  <c r="AH126" i="9"/>
  <c r="AI126" i="9"/>
  <c r="O181" i="9"/>
  <c r="AS151" i="9"/>
  <c r="AS179" i="9"/>
  <c r="Y139" i="9"/>
  <c r="AA139" i="9" s="1"/>
  <c r="Z139" i="9"/>
  <c r="AB139" i="9" s="1"/>
  <c r="G154" i="9"/>
  <c r="G182" i="9"/>
  <c r="AC151" i="9"/>
  <c r="DU105" i="9"/>
  <c r="DT105" i="9"/>
  <c r="G161" i="9"/>
  <c r="K161" i="9" s="1"/>
  <c r="K153" i="9"/>
  <c r="F188" i="9"/>
  <c r="P144" i="9"/>
  <c r="BO125" i="9"/>
  <c r="DH104" i="9"/>
  <c r="DS104" i="9" s="1"/>
  <c r="DH112" i="9" s="1"/>
  <c r="H188" i="9"/>
  <c r="AU132" i="9"/>
  <c r="AZ127" i="9"/>
  <c r="AO132" i="9"/>
  <c r="DU103" i="9" l="1"/>
  <c r="DJ111" i="9" s="1"/>
  <c r="DL111" i="9" s="1"/>
  <c r="DN111" i="9" s="1"/>
  <c r="CG133" i="9"/>
  <c r="P146" i="9"/>
  <c r="Q155" i="9" s="1"/>
  <c r="Q156" i="9" s="1"/>
  <c r="DU104" i="9"/>
  <c r="DJ112" i="9" s="1"/>
  <c r="DK112" i="9" s="1"/>
  <c r="DM112" i="9" s="1"/>
  <c r="BG131" i="9"/>
  <c r="BR127" i="9"/>
  <c r="BR135" i="9" s="1"/>
  <c r="BR136" i="9" s="1"/>
  <c r="BG141" i="9" s="1"/>
  <c r="CB111" i="9"/>
  <c r="CD111" i="9" s="1"/>
  <c r="AV131" i="9"/>
  <c r="AX131" i="9" s="1"/>
  <c r="BA131" i="9" s="1"/>
  <c r="AP139" i="9" s="1"/>
  <c r="Z140" i="9"/>
  <c r="AB140" i="9" s="1"/>
  <c r="AE151" i="9"/>
  <c r="Q183" i="9"/>
  <c r="Q191" i="9" s="1"/>
  <c r="Q192" i="9" s="1"/>
  <c r="F197" i="9" s="1"/>
  <c r="P152" i="9"/>
  <c r="BA128" i="9"/>
  <c r="BA134" i="9"/>
  <c r="BG134" i="9"/>
  <c r="BG132" i="9"/>
  <c r="BR133" i="9"/>
  <c r="O183" i="9"/>
  <c r="O191" i="9" s="1"/>
  <c r="O192" i="9" s="1"/>
  <c r="D197" i="9" s="1"/>
  <c r="D189" i="9"/>
  <c r="O189" i="9" s="1"/>
  <c r="CJ118" i="9"/>
  <c r="BY131" i="9" s="1"/>
  <c r="AW132" i="9"/>
  <c r="M161" i="9"/>
  <c r="P180" i="9"/>
  <c r="P183" i="9" s="1"/>
  <c r="P191" i="9" s="1"/>
  <c r="P192" i="9" s="1"/>
  <c r="E197" i="9" s="1"/>
  <c r="BO134" i="9"/>
  <c r="DC104" i="9"/>
  <c r="CR112" i="9" s="1"/>
  <c r="CS112" i="9" s="1"/>
  <c r="CU112" i="9" s="1"/>
  <c r="M153" i="9"/>
  <c r="BO126" i="9"/>
  <c r="CJ117" i="9"/>
  <c r="BX132" i="9" s="1"/>
  <c r="CI132" i="9" s="1"/>
  <c r="BX140" i="9" s="1"/>
  <c r="M189" i="9"/>
  <c r="DB123" i="9"/>
  <c r="DB103" i="9"/>
  <c r="CQ111" i="9" s="1"/>
  <c r="DC103" i="9"/>
  <c r="CR111" i="9" s="1"/>
  <c r="CG125" i="9"/>
  <c r="CB112" i="9"/>
  <c r="CD112" i="9" s="1"/>
  <c r="CA112" i="9"/>
  <c r="CC112" i="9" s="1"/>
  <c r="L181" i="9"/>
  <c r="N181" i="9" s="1"/>
  <c r="Q181" i="9" s="1"/>
  <c r="DP123" i="9"/>
  <c r="DR123" i="9" s="1"/>
  <c r="DU123" i="9" s="1"/>
  <c r="BF134" i="9"/>
  <c r="BQ134" i="9" s="1"/>
  <c r="AD179" i="9"/>
  <c r="AF179" i="9" s="1"/>
  <c r="AH179" i="9" s="1"/>
  <c r="CJ124" i="9"/>
  <c r="CK124" i="9"/>
  <c r="BS127" i="9"/>
  <c r="BS135" i="9" s="1"/>
  <c r="BS136" i="9" s="1"/>
  <c r="BH141" i="9" s="1"/>
  <c r="DL113" i="9"/>
  <c r="DN113" i="9" s="1"/>
  <c r="D187" i="9"/>
  <c r="O187" i="9" s="1"/>
  <c r="D195" i="9" s="1"/>
  <c r="DT106" i="9"/>
  <c r="BS133" i="9"/>
  <c r="AZ126" i="9"/>
  <c r="BF132" i="9"/>
  <c r="BQ132" i="9" s="1"/>
  <c r="BF140" i="9" s="1"/>
  <c r="BM132" i="9"/>
  <c r="BR125" i="9"/>
  <c r="BS125" i="9"/>
  <c r="K187" i="9"/>
  <c r="M187" i="9" s="1"/>
  <c r="E189" i="9"/>
  <c r="CY124" i="9"/>
  <c r="BM131" i="9"/>
  <c r="CS133" i="9"/>
  <c r="CW133" i="9" s="1"/>
  <c r="CW125" i="9"/>
  <c r="AG152" i="9"/>
  <c r="AT151" i="9"/>
  <c r="AU151" i="9"/>
  <c r="AG180" i="9"/>
  <c r="BG151" i="9"/>
  <c r="BG179" i="9"/>
  <c r="DL21" i="9"/>
  <c r="DK125" i="9" s="1"/>
  <c r="DM21" i="9"/>
  <c r="DL125" i="9" s="1"/>
  <c r="DL133" i="9" s="1"/>
  <c r="DN21" i="9"/>
  <c r="DM125" i="9" s="1"/>
  <c r="DM133" i="9" s="1"/>
  <c r="DG21" i="9"/>
  <c r="DI21" i="9"/>
  <c r="DH125" i="9" s="1"/>
  <c r="DJ21" i="9"/>
  <c r="DI125" i="9" s="1"/>
  <c r="DK21" i="9"/>
  <c r="DJ125" i="9" s="1"/>
  <c r="DH21" i="9"/>
  <c r="DF22" i="9"/>
  <c r="AT179" i="9"/>
  <c r="AU179" i="9"/>
  <c r="AZ133" i="9"/>
  <c r="BA133" i="9"/>
  <c r="BI151" i="9"/>
  <c r="BI179" i="9"/>
  <c r="AQ152" i="9"/>
  <c r="AQ180" i="9"/>
  <c r="BX23" i="9"/>
  <c r="BY23" i="9"/>
  <c r="BZ23" i="9"/>
  <c r="CA23" i="9"/>
  <c r="CC23" i="9"/>
  <c r="CD23" i="9"/>
  <c r="BW23" i="9"/>
  <c r="CB23" i="9"/>
  <c r="BV24" i="9"/>
  <c r="CV22" i="9"/>
  <c r="CU126" i="9" s="1"/>
  <c r="CU134" i="9" s="1"/>
  <c r="CO22" i="9"/>
  <c r="CP22" i="9"/>
  <c r="CQ22" i="9"/>
  <c r="CP126" i="9" s="1"/>
  <c r="CU22" i="9"/>
  <c r="CT126" i="9" s="1"/>
  <c r="CT134" i="9" s="1"/>
  <c r="CR22" i="9"/>
  <c r="CQ126" i="9" s="1"/>
  <c r="CS22" i="9"/>
  <c r="CR126" i="9" s="1"/>
  <c r="CT22" i="9"/>
  <c r="CS126" i="9" s="1"/>
  <c r="CN23" i="9"/>
  <c r="X153" i="9"/>
  <c r="AH144" i="9" s="1"/>
  <c r="X160" i="9" s="1"/>
  <c r="X181" i="9"/>
  <c r="AH172" i="9" s="1"/>
  <c r="Z187" i="9" s="1"/>
  <c r="AD151" i="9"/>
  <c r="AF151" i="9" s="1"/>
  <c r="AW131" i="9"/>
  <c r="L153" i="9"/>
  <c r="N153" i="9" s="1"/>
  <c r="AV132" i="9"/>
  <c r="AX132" i="9" s="1"/>
  <c r="BA132" i="9" s="1"/>
  <c r="AP140" i="9" s="1"/>
  <c r="BN134" i="9"/>
  <c r="BP134" i="9" s="1"/>
  <c r="BL132" i="9"/>
  <c r="CA134" i="9"/>
  <c r="CE134" i="9" s="1"/>
  <c r="CE126" i="9"/>
  <c r="F162" i="9"/>
  <c r="J162" i="9" s="1"/>
  <c r="J154" i="9"/>
  <c r="BQ136" i="9"/>
  <c r="BF141" i="9" s="1"/>
  <c r="BQ128" i="9"/>
  <c r="BF131" i="9"/>
  <c r="BQ131" i="9" s="1"/>
  <c r="BF139" i="9" s="1"/>
  <c r="BF133" i="9"/>
  <c r="BQ133" i="9" s="1"/>
  <c r="AR25" i="9"/>
  <c r="AS25" i="9"/>
  <c r="AT25" i="9"/>
  <c r="AM25" i="9"/>
  <c r="AQ25" i="9"/>
  <c r="AN25" i="9"/>
  <c r="AO25" i="9"/>
  <c r="AP25" i="9"/>
  <c r="AL26" i="9"/>
  <c r="AZ128" i="9"/>
  <c r="AZ135" i="9"/>
  <c r="AZ136" i="9" s="1"/>
  <c r="AO141" i="9" s="1"/>
  <c r="AR141" i="9" s="1"/>
  <c r="AT141" i="9" s="1"/>
  <c r="G162" i="9"/>
  <c r="K162" i="9" s="1"/>
  <c r="K154" i="9"/>
  <c r="AR152" i="9"/>
  <c r="AR180" i="9"/>
  <c r="DT98" i="9"/>
  <c r="DU98" i="9"/>
  <c r="O154" i="9"/>
  <c r="Y153" i="9"/>
  <c r="Y181" i="9"/>
  <c r="M181" i="9"/>
  <c r="L161" i="9"/>
  <c r="N161" i="9" s="1"/>
  <c r="CF133" i="9"/>
  <c r="CH133" i="9" s="1"/>
  <c r="DQ123" i="9"/>
  <c r="BL131" i="9"/>
  <c r="H159" i="9"/>
  <c r="G159" i="9"/>
  <c r="I159" i="9"/>
  <c r="G160" i="9"/>
  <c r="F160" i="9"/>
  <c r="F159" i="9"/>
  <c r="I160" i="9"/>
  <c r="H160" i="9"/>
  <c r="BF151" i="9"/>
  <c r="BF179" i="9"/>
  <c r="AN152" i="9"/>
  <c r="AN180" i="9"/>
  <c r="AP152" i="9"/>
  <c r="AP180" i="9"/>
  <c r="CR133" i="9"/>
  <c r="CV133" i="9" s="1"/>
  <c r="CV125" i="9"/>
  <c r="DB116" i="9"/>
  <c r="K182" i="9"/>
  <c r="G190" i="9"/>
  <c r="K190" i="9" s="1"/>
  <c r="AS152" i="9"/>
  <c r="AS180" i="9"/>
  <c r="CI126" i="9"/>
  <c r="E190" i="9"/>
  <c r="E188" i="9"/>
  <c r="D190" i="9"/>
  <c r="O190" i="9" s="1"/>
  <c r="O182" i="9"/>
  <c r="D188" i="9"/>
  <c r="O188" i="9" s="1"/>
  <c r="D196" i="9" s="1"/>
  <c r="V153" i="9"/>
  <c r="V181" i="9"/>
  <c r="BN126" i="9"/>
  <c r="BP126" i="9" s="1"/>
  <c r="J188" i="9"/>
  <c r="DS100" i="9"/>
  <c r="K188" i="9"/>
  <c r="CF125" i="9"/>
  <c r="CH125" i="9" s="1"/>
  <c r="BK151" i="9"/>
  <c r="BK179" i="9"/>
  <c r="AB180" i="9"/>
  <c r="AY179" i="9"/>
  <c r="AA153" i="9"/>
  <c r="AA161" i="9" s="1"/>
  <c r="AA181" i="9"/>
  <c r="AA189" i="9" s="1"/>
  <c r="BH24" i="9"/>
  <c r="BI24" i="9"/>
  <c r="BJ24" i="9"/>
  <c r="BK24" i="9"/>
  <c r="BE24" i="9"/>
  <c r="BF24" i="9"/>
  <c r="BG24" i="9"/>
  <c r="BL24" i="9"/>
  <c r="BD25" i="9"/>
  <c r="DA125" i="9"/>
  <c r="DN124" i="9"/>
  <c r="J182" i="9"/>
  <c r="F190" i="9"/>
  <c r="J190" i="9" s="1"/>
  <c r="AC152" i="9"/>
  <c r="BH151" i="9"/>
  <c r="BH179" i="9"/>
  <c r="DO124" i="9"/>
  <c r="BZ134" i="9"/>
  <c r="CD134" i="9" s="1"/>
  <c r="CD126" i="9"/>
  <c r="AC180" i="9"/>
  <c r="W153" i="9"/>
  <c r="W181" i="9"/>
  <c r="BJ151" i="9"/>
  <c r="BJ179" i="9"/>
  <c r="AO152" i="9"/>
  <c r="AO180" i="9"/>
  <c r="AB152" i="9"/>
  <c r="DS124" i="9"/>
  <c r="DK111" i="9"/>
  <c r="DM111" i="9" s="1"/>
  <c r="CC131" i="9"/>
  <c r="CA131" i="9"/>
  <c r="BZ131" i="9"/>
  <c r="CB132" i="9"/>
  <c r="CB131" i="9"/>
  <c r="CC132" i="9"/>
  <c r="CA132" i="9"/>
  <c r="BZ132" i="9"/>
  <c r="AY151" i="9"/>
  <c r="AB26" i="9"/>
  <c r="U26" i="9"/>
  <c r="V26" i="9"/>
  <c r="W26" i="9"/>
  <c r="Y26" i="9"/>
  <c r="Z26" i="9"/>
  <c r="AA26" i="9"/>
  <c r="X26" i="9"/>
  <c r="Z153" i="9"/>
  <c r="Z161" i="9" s="1"/>
  <c r="Z181" i="9"/>
  <c r="Z189" i="9" s="1"/>
  <c r="L189" i="9"/>
  <c r="N189" i="9" s="1"/>
  <c r="P145" i="9"/>
  <c r="O155" i="9" s="1"/>
  <c r="O163" i="9" s="1"/>
  <c r="AE179" i="9"/>
  <c r="CX124" i="9"/>
  <c r="CZ124" i="9" s="1"/>
  <c r="AZ131" i="9" l="1"/>
  <c r="AO139" i="9" s="1"/>
  <c r="E162" i="9"/>
  <c r="E159" i="9"/>
  <c r="DL112" i="9"/>
  <c r="DN112" i="9" s="1"/>
  <c r="E161" i="9"/>
  <c r="Q161" i="9" s="1"/>
  <c r="CJ127" i="9"/>
  <c r="CJ128" i="9" s="1"/>
  <c r="BX131" i="9"/>
  <c r="CI131" i="9" s="1"/>
  <c r="BX139" i="9" s="1"/>
  <c r="BX133" i="9"/>
  <c r="CI133" i="9" s="1"/>
  <c r="P155" i="9"/>
  <c r="P156" i="9" s="1"/>
  <c r="L190" i="9"/>
  <c r="N190" i="9" s="1"/>
  <c r="Q190" i="9" s="1"/>
  <c r="BX134" i="9"/>
  <c r="CI134" i="9" s="1"/>
  <c r="E160" i="9"/>
  <c r="L187" i="9"/>
  <c r="N187" i="9" s="1"/>
  <c r="Q187" i="9" s="1"/>
  <c r="F195" i="9" s="1"/>
  <c r="BJ141" i="9"/>
  <c r="BL141" i="9" s="1"/>
  <c r="K159" i="9"/>
  <c r="BR128" i="9"/>
  <c r="Q189" i="9"/>
  <c r="BY134" i="9"/>
  <c r="O184" i="9"/>
  <c r="BN131" i="9"/>
  <c r="BP131" i="9" s="1"/>
  <c r="BS131" i="9" s="1"/>
  <c r="BH139" i="9" s="1"/>
  <c r="BO132" i="9"/>
  <c r="BS134" i="9"/>
  <c r="CT111" i="9"/>
  <c r="CV111" i="9" s="1"/>
  <c r="Q184" i="9"/>
  <c r="P181" i="9"/>
  <c r="CD131" i="9"/>
  <c r="BS128" i="9"/>
  <c r="CT112" i="9"/>
  <c r="CV112" i="9" s="1"/>
  <c r="CI127" i="9"/>
  <c r="DQ124" i="9"/>
  <c r="AV179" i="9"/>
  <c r="AX179" i="9" s="1"/>
  <c r="BY132" i="9"/>
  <c r="CK127" i="9"/>
  <c r="CK135" i="9" s="1"/>
  <c r="CK136" i="9" s="1"/>
  <c r="BZ141" i="9" s="1"/>
  <c r="DT123" i="9"/>
  <c r="BY133" i="9"/>
  <c r="CJ133" i="9" s="1"/>
  <c r="CS111" i="9"/>
  <c r="CU111" i="9" s="1"/>
  <c r="M154" i="9"/>
  <c r="AI179" i="9"/>
  <c r="M182" i="9"/>
  <c r="Q163" i="9"/>
  <c r="Q164" i="9" s="1"/>
  <c r="F169" i="9" s="1"/>
  <c r="BN132" i="9"/>
  <c r="BP132" i="9" s="1"/>
  <c r="AV151" i="9"/>
  <c r="AX151" i="9" s="1"/>
  <c r="BA151" i="9" s="1"/>
  <c r="CG134" i="9"/>
  <c r="AZ132" i="9"/>
  <c r="AO140" i="9" s="1"/>
  <c r="AR140" i="9" s="1"/>
  <c r="AT140" i="9" s="1"/>
  <c r="AD152" i="9"/>
  <c r="AF152" i="9" s="1"/>
  <c r="AH152" i="9" s="1"/>
  <c r="AD180" i="9"/>
  <c r="AF180" i="9" s="1"/>
  <c r="CX133" i="9"/>
  <c r="CZ133" i="9" s="1"/>
  <c r="CG126" i="9"/>
  <c r="BR134" i="9"/>
  <c r="M162" i="9"/>
  <c r="L188" i="9"/>
  <c r="N188" i="9" s="1"/>
  <c r="Q188" i="9" s="1"/>
  <c r="F196" i="9" s="1"/>
  <c r="CX125" i="9"/>
  <c r="CZ125" i="9" s="1"/>
  <c r="BJ152" i="9"/>
  <c r="BJ180" i="9"/>
  <c r="AA187" i="9"/>
  <c r="Y187" i="9"/>
  <c r="DN125" i="9"/>
  <c r="DJ133" i="9"/>
  <c r="DN133" i="9" s="1"/>
  <c r="O164" i="9"/>
  <c r="D169" i="9" s="1"/>
  <c r="O156" i="9"/>
  <c r="D159" i="9"/>
  <c r="O159" i="9" s="1"/>
  <c r="D167" i="9" s="1"/>
  <c r="D161" i="9"/>
  <c r="O161" i="9" s="1"/>
  <c r="BL179" i="9"/>
  <c r="BQ151" i="9"/>
  <c r="AP153" i="9"/>
  <c r="AZ144" i="9" s="1"/>
  <c r="AP181" i="9"/>
  <c r="AZ172" i="9" s="1"/>
  <c r="DM22" i="9"/>
  <c r="DL126" i="9" s="1"/>
  <c r="DL134" i="9" s="1"/>
  <c r="DN22" i="9"/>
  <c r="DM126" i="9" s="1"/>
  <c r="DM134" i="9" s="1"/>
  <c r="DG22" i="9"/>
  <c r="DH22" i="9"/>
  <c r="DJ22" i="9"/>
  <c r="DI126" i="9" s="1"/>
  <c r="DK22" i="9"/>
  <c r="DJ126" i="9" s="1"/>
  <c r="DL22" i="9"/>
  <c r="DK126" i="9" s="1"/>
  <c r="DI22" i="9"/>
  <c r="DH126" i="9" s="1"/>
  <c r="DF23" i="9"/>
  <c r="DB124" i="9"/>
  <c r="DC124" i="9"/>
  <c r="X154" i="9"/>
  <c r="X182" i="9"/>
  <c r="BK152" i="9"/>
  <c r="BK180" i="9"/>
  <c r="AN153" i="9"/>
  <c r="AN181" i="9"/>
  <c r="Q153" i="9"/>
  <c r="P153" i="9"/>
  <c r="CS134" i="9"/>
  <c r="CW134" i="9" s="1"/>
  <c r="CW126" i="9"/>
  <c r="BY24" i="9"/>
  <c r="BZ24" i="9"/>
  <c r="CA24" i="9"/>
  <c r="CB24" i="9"/>
  <c r="CD24" i="9"/>
  <c r="BX24" i="9"/>
  <c r="BW24" i="9"/>
  <c r="CC24" i="9"/>
  <c r="BV25" i="9"/>
  <c r="DT116" i="9"/>
  <c r="X187" i="9"/>
  <c r="AB187" i="9" s="1"/>
  <c r="CF134" i="9"/>
  <c r="CH134" i="9" s="1"/>
  <c r="L182" i="9"/>
  <c r="N182" i="9" s="1"/>
  <c r="X188" i="9"/>
  <c r="M188" i="9"/>
  <c r="M190" i="9"/>
  <c r="P163" i="9"/>
  <c r="P164" i="9" s="1"/>
  <c r="E169" i="9" s="1"/>
  <c r="D162" i="9"/>
  <c r="O162" i="9" s="1"/>
  <c r="DB118" i="9"/>
  <c r="CQ132" i="9" s="1"/>
  <c r="P184" i="9"/>
  <c r="AW151" i="9"/>
  <c r="AS153" i="9"/>
  <c r="AS161" i="9" s="1"/>
  <c r="AS181" i="9"/>
  <c r="AS189" i="9" s="1"/>
  <c r="DA126" i="9"/>
  <c r="AU180" i="9"/>
  <c r="CC151" i="9"/>
  <c r="CC179" i="9"/>
  <c r="AT152" i="9"/>
  <c r="AI151" i="9"/>
  <c r="AH151" i="9"/>
  <c r="BF152" i="9"/>
  <c r="BF180" i="9"/>
  <c r="Y154" i="9"/>
  <c r="Y182" i="9"/>
  <c r="BI25" i="9"/>
  <c r="BJ25" i="9"/>
  <c r="BK25" i="9"/>
  <c r="BL25" i="9"/>
  <c r="BF25" i="9"/>
  <c r="BG25" i="9"/>
  <c r="BH25" i="9"/>
  <c r="BE25" i="9"/>
  <c r="BD26" i="9"/>
  <c r="BG152" i="9"/>
  <c r="BG180" i="9"/>
  <c r="CK125" i="9"/>
  <c r="CJ125" i="9"/>
  <c r="AG153" i="9"/>
  <c r="AO153" i="9"/>
  <c r="AO181" i="9"/>
  <c r="CO23" i="9"/>
  <c r="CP23" i="9"/>
  <c r="CQ23" i="9"/>
  <c r="CR23" i="9"/>
  <c r="CV23" i="9"/>
  <c r="CS23" i="9"/>
  <c r="CT23" i="9"/>
  <c r="CU23" i="9"/>
  <c r="CN24" i="9"/>
  <c r="BX151" i="9"/>
  <c r="BX179" i="9"/>
  <c r="BM151" i="9"/>
  <c r="CE131" i="9"/>
  <c r="BO131" i="9"/>
  <c r="CF126" i="9"/>
  <c r="CH126" i="9" s="1"/>
  <c r="K160" i="9"/>
  <c r="D160" i="9"/>
  <c r="O160" i="9" s="1"/>
  <c r="D168" i="9" s="1"/>
  <c r="L162" i="9"/>
  <c r="N162" i="9" s="1"/>
  <c r="CY133" i="9"/>
  <c r="AA154" i="9"/>
  <c r="AA162" i="9" s="1"/>
  <c r="AA182" i="9"/>
  <c r="AA190" i="9" s="1"/>
  <c r="BL151" i="9"/>
  <c r="CB151" i="9"/>
  <c r="CB179" i="9"/>
  <c r="X159" i="9"/>
  <c r="Y159" i="9"/>
  <c r="AA159" i="9"/>
  <c r="DK133" i="9"/>
  <c r="DO133" i="9" s="1"/>
  <c r="DO125" i="9"/>
  <c r="BQ179" i="9"/>
  <c r="AR139" i="9"/>
  <c r="AT139" i="9" s="1"/>
  <c r="AQ139" i="9"/>
  <c r="AS139" i="9" s="1"/>
  <c r="CA151" i="9"/>
  <c r="CA179" i="9"/>
  <c r="Z154" i="9"/>
  <c r="Z162" i="9" s="1"/>
  <c r="Z182" i="9"/>
  <c r="Z190" i="9" s="1"/>
  <c r="BH152" i="9"/>
  <c r="BH180" i="9"/>
  <c r="AG181" i="9"/>
  <c r="CR131" i="9"/>
  <c r="CU132" i="9"/>
  <c r="CU131" i="9"/>
  <c r="CT131" i="9"/>
  <c r="CS132" i="9"/>
  <c r="CS131" i="9"/>
  <c r="CR132" i="9"/>
  <c r="CT132" i="9"/>
  <c r="AY152" i="9"/>
  <c r="AC153" i="9"/>
  <c r="Y161" i="9"/>
  <c r="AC161" i="9" s="1"/>
  <c r="AS26" i="9"/>
  <c r="AT26" i="9"/>
  <c r="AM26" i="9"/>
  <c r="AN26" i="9"/>
  <c r="AR26" i="9"/>
  <c r="AO26" i="9"/>
  <c r="AP26" i="9"/>
  <c r="AQ26" i="9"/>
  <c r="AQ153" i="9"/>
  <c r="AQ181" i="9"/>
  <c r="AB153" i="9"/>
  <c r="X161" i="9"/>
  <c r="AB161" i="9" s="1"/>
  <c r="BY151" i="9"/>
  <c r="BY179" i="9"/>
  <c r="BM179" i="9"/>
  <c r="DS125" i="9"/>
  <c r="P189" i="9"/>
  <c r="CE132" i="9"/>
  <c r="AE180" i="9"/>
  <c r="Y160" i="9"/>
  <c r="AA188" i="9"/>
  <c r="H197" i="9"/>
  <c r="J197" i="9" s="1"/>
  <c r="J160" i="9"/>
  <c r="AA160" i="9"/>
  <c r="L154" i="9"/>
  <c r="N154" i="9" s="1"/>
  <c r="CY125" i="9"/>
  <c r="BS126" i="9"/>
  <c r="BR126" i="9"/>
  <c r="V154" i="9"/>
  <c r="AH145" i="9" s="1"/>
  <c r="V182" i="9"/>
  <c r="AH173" i="9" s="1"/>
  <c r="AT180" i="9"/>
  <c r="CR134" i="9"/>
  <c r="CV134" i="9" s="1"/>
  <c r="CV126" i="9"/>
  <c r="W154" i="9"/>
  <c r="AH146" i="9" s="1"/>
  <c r="W182" i="9"/>
  <c r="AH174" i="9" s="1"/>
  <c r="BI152" i="9"/>
  <c r="BI180" i="9"/>
  <c r="AY180" i="9"/>
  <c r="Y189" i="9"/>
  <c r="AC189" i="9" s="1"/>
  <c r="AC181" i="9"/>
  <c r="AR153" i="9"/>
  <c r="AR161" i="9" s="1"/>
  <c r="AR181" i="9"/>
  <c r="AR189" i="9" s="1"/>
  <c r="X189" i="9"/>
  <c r="AB189" i="9" s="1"/>
  <c r="AB181" i="9"/>
  <c r="BZ151" i="9"/>
  <c r="BZ179" i="9"/>
  <c r="AU152" i="9"/>
  <c r="Z188" i="9"/>
  <c r="Z159" i="9"/>
  <c r="DP124" i="9"/>
  <c r="DR124" i="9" s="1"/>
  <c r="CD132" i="9"/>
  <c r="Y188" i="9"/>
  <c r="AE152" i="9"/>
  <c r="DB117" i="9"/>
  <c r="CP132" i="9" s="1"/>
  <c r="DA132" i="9" s="1"/>
  <c r="CP140" i="9" s="1"/>
  <c r="Z160" i="9"/>
  <c r="AB160" i="9" s="1"/>
  <c r="J159" i="9"/>
  <c r="AW179" i="9"/>
  <c r="P161" i="9" l="1"/>
  <c r="Q162" i="9"/>
  <c r="CJ135" i="9"/>
  <c r="CJ136" i="9" s="1"/>
  <c r="BY141" i="9" s="1"/>
  <c r="P190" i="9"/>
  <c r="CK128" i="9"/>
  <c r="CK133" i="9"/>
  <c r="AQ140" i="9"/>
  <c r="AS140" i="9" s="1"/>
  <c r="CF131" i="9"/>
  <c r="CH131" i="9" s="1"/>
  <c r="CK131" i="9" s="1"/>
  <c r="BZ139" i="9" s="1"/>
  <c r="L159" i="9"/>
  <c r="N159" i="9" s="1"/>
  <c r="Q159" i="9" s="1"/>
  <c r="F167" i="9" s="1"/>
  <c r="P187" i="9"/>
  <c r="E195" i="9" s="1"/>
  <c r="H195" i="9" s="1"/>
  <c r="J195" i="9" s="1"/>
  <c r="AV152" i="9"/>
  <c r="AX152" i="9" s="1"/>
  <c r="BA152" i="9" s="1"/>
  <c r="CJ134" i="9"/>
  <c r="DP125" i="9"/>
  <c r="DR125" i="9" s="1"/>
  <c r="DU125" i="9" s="1"/>
  <c r="BR131" i="9"/>
  <c r="BG139" i="9" s="1"/>
  <c r="CG131" i="9"/>
  <c r="AC188" i="9"/>
  <c r="DP133" i="9"/>
  <c r="DR133" i="9" s="1"/>
  <c r="AD181" i="9"/>
  <c r="AF181" i="9" s="1"/>
  <c r="AH181" i="9" s="1"/>
  <c r="CY126" i="9"/>
  <c r="AI152" i="9"/>
  <c r="AI155" i="9" s="1"/>
  <c r="AI163" i="9" s="1"/>
  <c r="AI164" i="9" s="1"/>
  <c r="X169" i="9" s="1"/>
  <c r="AC187" i="9"/>
  <c r="AE187" i="9" s="1"/>
  <c r="AQ160" i="9"/>
  <c r="AP160" i="9"/>
  <c r="AS160" i="9"/>
  <c r="AS187" i="9"/>
  <c r="AQ188" i="9"/>
  <c r="CQ134" i="9"/>
  <c r="AE189" i="9"/>
  <c r="DB127" i="9"/>
  <c r="DB135" i="9" s="1"/>
  <c r="DB136" i="9" s="1"/>
  <c r="CQ141" i="9" s="1"/>
  <c r="AZ151" i="9"/>
  <c r="DA127" i="9"/>
  <c r="DA135" i="9" s="1"/>
  <c r="DA136" i="9" s="1"/>
  <c r="CP141" i="9" s="1"/>
  <c r="DC127" i="9"/>
  <c r="DC135" i="9" s="1"/>
  <c r="DC136" i="9" s="1"/>
  <c r="CR141" i="9" s="1"/>
  <c r="BA179" i="9"/>
  <c r="AZ179" i="9"/>
  <c r="CV131" i="9"/>
  <c r="CI128" i="9"/>
  <c r="CI135" i="9"/>
  <c r="CI136" i="9" s="1"/>
  <c r="BX141" i="9" s="1"/>
  <c r="L160" i="9"/>
  <c r="N160" i="9" s="1"/>
  <c r="CY134" i="9"/>
  <c r="AG155" i="9"/>
  <c r="AG163" i="9" s="1"/>
  <c r="AG164" i="9" s="1"/>
  <c r="V169" i="9" s="1"/>
  <c r="V161" i="9"/>
  <c r="AG161" i="9" s="1"/>
  <c r="AI180" i="9"/>
  <c r="AI183" i="9" s="1"/>
  <c r="AH180" i="9"/>
  <c r="AH183" i="9" s="1"/>
  <c r="AQ187" i="9"/>
  <c r="AP159" i="9"/>
  <c r="P188" i="9"/>
  <c r="E196" i="9" s="1"/>
  <c r="G196" i="9" s="1"/>
  <c r="I196" i="9" s="1"/>
  <c r="CF132" i="9"/>
  <c r="CH132" i="9" s="1"/>
  <c r="AP188" i="9"/>
  <c r="P162" i="9"/>
  <c r="DT117" i="9"/>
  <c r="DH131" i="9" s="1"/>
  <c r="DS131" i="9" s="1"/>
  <c r="DH139" i="9" s="1"/>
  <c r="AQ159" i="9"/>
  <c r="DC125" i="9"/>
  <c r="DB125" i="9"/>
  <c r="AR160" i="9"/>
  <c r="AV180" i="9"/>
  <c r="AX180" i="9" s="1"/>
  <c r="AE153" i="9"/>
  <c r="CP134" i="9"/>
  <c r="DA134" i="9" s="1"/>
  <c r="AR188" i="9"/>
  <c r="BR132" i="9"/>
  <c r="BG140" i="9" s="1"/>
  <c r="BS132" i="9"/>
  <c r="BH140" i="9" s="1"/>
  <c r="AE161" i="9"/>
  <c r="BO151" i="9"/>
  <c r="AP187" i="9"/>
  <c r="AS188" i="9"/>
  <c r="BN179" i="9"/>
  <c r="BP179" i="9" s="1"/>
  <c r="BR179" i="9" s="1"/>
  <c r="AH155" i="9"/>
  <c r="AH163" i="9" s="1"/>
  <c r="AH164" i="9" s="1"/>
  <c r="W169" i="9" s="1"/>
  <c r="W159" i="9"/>
  <c r="W161" i="9"/>
  <c r="V187" i="9"/>
  <c r="AG187" i="9" s="1"/>
  <c r="V195" i="9" s="1"/>
  <c r="V189" i="9"/>
  <c r="AG189" i="9" s="1"/>
  <c r="AG183" i="9"/>
  <c r="AG191" i="9" s="1"/>
  <c r="AG192" i="9" s="1"/>
  <c r="V197" i="9" s="1"/>
  <c r="AN154" i="9"/>
  <c r="AZ145" i="9" s="1"/>
  <c r="AN161" i="9" s="1"/>
  <c r="AY161" i="9" s="1"/>
  <c r="AN182" i="9"/>
  <c r="AZ173" i="9" s="1"/>
  <c r="AN189" i="9" s="1"/>
  <c r="AY189" i="9" s="1"/>
  <c r="BG153" i="9"/>
  <c r="BG181" i="9"/>
  <c r="CE179" i="9"/>
  <c r="CI179" i="9"/>
  <c r="BH153" i="9"/>
  <c r="BR144" i="9" s="1"/>
  <c r="BJ160" i="9" s="1"/>
  <c r="BH181" i="9"/>
  <c r="BR172" i="9" s="1"/>
  <c r="BM180" i="9"/>
  <c r="AU153" i="9"/>
  <c r="AQ161" i="9"/>
  <c r="AU161" i="9" s="1"/>
  <c r="AR154" i="9"/>
  <c r="AR162" i="9" s="1"/>
  <c r="AR182" i="9"/>
  <c r="AR190" i="9" s="1"/>
  <c r="CJ126" i="9"/>
  <c r="CK126" i="9"/>
  <c r="CU151" i="9"/>
  <c r="CU179" i="9"/>
  <c r="BI153" i="9"/>
  <c r="BI181" i="9"/>
  <c r="CQ133" i="9"/>
  <c r="CQ131" i="9"/>
  <c r="P182" i="9"/>
  <c r="Q182" i="9"/>
  <c r="BY152" i="9"/>
  <c r="BY180" i="9"/>
  <c r="DN23" i="9"/>
  <c r="DG23" i="9"/>
  <c r="DH23" i="9"/>
  <c r="DI23" i="9"/>
  <c r="DK23" i="9"/>
  <c r="DL23" i="9"/>
  <c r="DM23" i="9"/>
  <c r="DJ23" i="9"/>
  <c r="DF24" i="9"/>
  <c r="CX134" i="9"/>
  <c r="CZ134" i="9" s="1"/>
  <c r="CX126" i="9"/>
  <c r="CZ126" i="9" s="1"/>
  <c r="AW152" i="9"/>
  <c r="CK134" i="9"/>
  <c r="CG132" i="9"/>
  <c r="CW132" i="9"/>
  <c r="DQ125" i="9"/>
  <c r="AW180" i="9"/>
  <c r="BF153" i="9"/>
  <c r="BF181" i="9"/>
  <c r="CD151" i="9"/>
  <c r="BL180" i="9"/>
  <c r="AO154" i="9"/>
  <c r="AZ146" i="9" s="1"/>
  <c r="AO182" i="9"/>
  <c r="AZ174" i="9" s="1"/>
  <c r="BM152" i="9"/>
  <c r="BZ25" i="9"/>
  <c r="CA25" i="9"/>
  <c r="CB25" i="9"/>
  <c r="CC25" i="9"/>
  <c r="BY25" i="9"/>
  <c r="BX25" i="9"/>
  <c r="CD25" i="9"/>
  <c r="BW25" i="9"/>
  <c r="BV26" i="9"/>
  <c r="DS126" i="9"/>
  <c r="CP131" i="9"/>
  <c r="DA131" i="9" s="1"/>
  <c r="CP139" i="9" s="1"/>
  <c r="CP133" i="9"/>
  <c r="DA133" i="9" s="1"/>
  <c r="AU181" i="9"/>
  <c r="AQ189" i="9"/>
  <c r="AU189" i="9" s="1"/>
  <c r="AS154" i="9"/>
  <c r="AS162" i="9" s="1"/>
  <c r="AS182" i="9"/>
  <c r="AS190" i="9" s="1"/>
  <c r="CR151" i="9"/>
  <c r="CR179" i="9"/>
  <c r="BJ153" i="9"/>
  <c r="BJ161" i="9" s="1"/>
  <c r="BJ181" i="9"/>
  <c r="BJ189" i="9" s="1"/>
  <c r="BQ152" i="9"/>
  <c r="BZ152" i="9"/>
  <c r="BZ180" i="9"/>
  <c r="AY153" i="9"/>
  <c r="AE181" i="9"/>
  <c r="BO179" i="9"/>
  <c r="V159" i="9"/>
  <c r="AG159" i="9" s="1"/>
  <c r="V167" i="9" s="1"/>
  <c r="W187" i="9"/>
  <c r="CW131" i="9"/>
  <c r="BN151" i="9"/>
  <c r="BP151" i="9" s="1"/>
  <c r="M160" i="9"/>
  <c r="AB188" i="9"/>
  <c r="DT124" i="9"/>
  <c r="DU124" i="9"/>
  <c r="X190" i="9"/>
  <c r="AB190" i="9" s="1"/>
  <c r="AB182" i="9"/>
  <c r="DJ134" i="9"/>
  <c r="DN134" i="9" s="1"/>
  <c r="DN126" i="9"/>
  <c r="CD179" i="9"/>
  <c r="AG154" i="9"/>
  <c r="V162" i="9"/>
  <c r="AG162" i="9" s="1"/>
  <c r="V160" i="9"/>
  <c r="AG160" i="9" s="1"/>
  <c r="V168" i="9" s="1"/>
  <c r="CB152" i="9"/>
  <c r="CB180" i="9"/>
  <c r="V190" i="9"/>
  <c r="AG190" i="9" s="1"/>
  <c r="AG182" i="9"/>
  <c r="V188" i="9"/>
  <c r="AG188" i="9" s="1"/>
  <c r="V196" i="9" s="1"/>
  <c r="AP154" i="9"/>
  <c r="AP182" i="9"/>
  <c r="CQ151" i="9"/>
  <c r="CQ179" i="9"/>
  <c r="W162" i="9"/>
  <c r="W160" i="9"/>
  <c r="CS151" i="9"/>
  <c r="CS179" i="9"/>
  <c r="BK153" i="9"/>
  <c r="BK161" i="9" s="1"/>
  <c r="BK181" i="9"/>
  <c r="BK189" i="9" s="1"/>
  <c r="BQ180" i="9"/>
  <c r="DL132" i="9"/>
  <c r="DJ132" i="9"/>
  <c r="DK132" i="9"/>
  <c r="DJ131" i="9"/>
  <c r="DM131" i="9"/>
  <c r="DL131" i="9"/>
  <c r="DK131" i="9"/>
  <c r="DM132" i="9"/>
  <c r="CA152" i="9"/>
  <c r="CA180" i="9"/>
  <c r="AY181" i="9"/>
  <c r="AT153" i="9"/>
  <c r="AP161" i="9"/>
  <c r="AT161" i="9" s="1"/>
  <c r="M159" i="9"/>
  <c r="DQ133" i="9"/>
  <c r="H169" i="9"/>
  <c r="J169" i="9" s="1"/>
  <c r="AC160" i="9"/>
  <c r="AE160" i="9" s="1"/>
  <c r="AD153" i="9"/>
  <c r="AF153" i="9" s="1"/>
  <c r="CV132" i="9"/>
  <c r="AB159" i="9"/>
  <c r="AQ154" i="9"/>
  <c r="AQ182" i="9"/>
  <c r="BL152" i="9"/>
  <c r="CP24" i="9"/>
  <c r="CQ24" i="9"/>
  <c r="CR24" i="9"/>
  <c r="CS24" i="9"/>
  <c r="CO24" i="9"/>
  <c r="CT24" i="9"/>
  <c r="CU24" i="9"/>
  <c r="CV24" i="9"/>
  <c r="CN25" i="9"/>
  <c r="Y190" i="9"/>
  <c r="AC190" i="9" s="1"/>
  <c r="AC182" i="9"/>
  <c r="CE151" i="9"/>
  <c r="CI151" i="9"/>
  <c r="CP151" i="9"/>
  <c r="CP179" i="9"/>
  <c r="DK134" i="9"/>
  <c r="DO134" i="9" s="1"/>
  <c r="DO126" i="9"/>
  <c r="P154" i="9"/>
  <c r="Q154" i="9"/>
  <c r="BJ26" i="9"/>
  <c r="BK26" i="9"/>
  <c r="BL26" i="9"/>
  <c r="BE26" i="9"/>
  <c r="BG26" i="9"/>
  <c r="BH26" i="9"/>
  <c r="BI26" i="9"/>
  <c r="BF26" i="9"/>
  <c r="BX152" i="9"/>
  <c r="BX180" i="9"/>
  <c r="W190" i="9"/>
  <c r="W188" i="9"/>
  <c r="AS159" i="9"/>
  <c r="AR159" i="9"/>
  <c r="CT151" i="9"/>
  <c r="CT179" i="9"/>
  <c r="AC154" i="9"/>
  <c r="Y162" i="9"/>
  <c r="AC162" i="9" s="1"/>
  <c r="AR187" i="9"/>
  <c r="CC152" i="9"/>
  <c r="CC180" i="9"/>
  <c r="AB154" i="9"/>
  <c r="X162" i="9"/>
  <c r="AB162" i="9" s="1"/>
  <c r="AT181" i="9"/>
  <c r="AP189" i="9"/>
  <c r="AT189" i="9" s="1"/>
  <c r="W189" i="9"/>
  <c r="DT118" i="9"/>
  <c r="DI134" i="9" s="1"/>
  <c r="AD189" i="9"/>
  <c r="AF189" i="9" s="1"/>
  <c r="AD161" i="9"/>
  <c r="AF161" i="9" s="1"/>
  <c r="AC159" i="9"/>
  <c r="CB141" i="9" l="1"/>
  <c r="CD141" i="9" s="1"/>
  <c r="BS179" i="9"/>
  <c r="AD187" i="9"/>
  <c r="AF187" i="9" s="1"/>
  <c r="AI187" i="9" s="1"/>
  <c r="X195" i="9" s="1"/>
  <c r="AU187" i="9"/>
  <c r="CJ131" i="9"/>
  <c r="BY139" i="9" s="1"/>
  <c r="CA139" i="9" s="1"/>
  <c r="CC139" i="9" s="1"/>
  <c r="AD188" i="9"/>
  <c r="AF188" i="9" s="1"/>
  <c r="AI188" i="9" s="1"/>
  <c r="X196" i="9" s="1"/>
  <c r="H196" i="9"/>
  <c r="J196" i="9" s="1"/>
  <c r="AG156" i="9"/>
  <c r="P159" i="9"/>
  <c r="E167" i="9" s="1"/>
  <c r="DA128" i="9"/>
  <c r="AT160" i="9"/>
  <c r="G195" i="9"/>
  <c r="I195" i="9" s="1"/>
  <c r="DC134" i="9"/>
  <c r="BN152" i="9"/>
  <c r="BP152" i="9" s="1"/>
  <c r="BS152" i="9" s="1"/>
  <c r="DQ126" i="9"/>
  <c r="BJ139" i="9"/>
  <c r="BL139" i="9" s="1"/>
  <c r="BI139" i="9"/>
  <c r="BK139" i="9" s="1"/>
  <c r="AZ152" i="9"/>
  <c r="AZ155" i="9" s="1"/>
  <c r="AZ163" i="9" s="1"/>
  <c r="AZ164" i="9" s="1"/>
  <c r="AO169" i="9" s="1"/>
  <c r="DB128" i="9"/>
  <c r="CX131" i="9"/>
  <c r="CZ131" i="9" s="1"/>
  <c r="DB131" i="9" s="1"/>
  <c r="CQ139" i="9" s="1"/>
  <c r="AU159" i="9"/>
  <c r="DT125" i="9"/>
  <c r="DB134" i="9"/>
  <c r="DS127" i="9"/>
  <c r="DS128" i="9" s="1"/>
  <c r="DQ134" i="9"/>
  <c r="AV189" i="9"/>
  <c r="AX189" i="9" s="1"/>
  <c r="AE154" i="9"/>
  <c r="AV153" i="9"/>
  <c r="AX153" i="9" s="1"/>
  <c r="AZ153" i="9" s="1"/>
  <c r="AO189" i="9"/>
  <c r="AO187" i="9"/>
  <c r="AI181" i="9"/>
  <c r="DU127" i="9"/>
  <c r="DU135" i="9" s="1"/>
  <c r="DU136" i="9" s="1"/>
  <c r="DJ141" i="9" s="1"/>
  <c r="CY131" i="9"/>
  <c r="Q160" i="9"/>
  <c r="F168" i="9" s="1"/>
  <c r="P160" i="9"/>
  <c r="E168" i="9" s="1"/>
  <c r="AU160" i="9"/>
  <c r="DT127" i="9"/>
  <c r="DT135" i="9" s="1"/>
  <c r="DT136" i="9" s="1"/>
  <c r="DI141" i="9" s="1"/>
  <c r="AE162" i="9"/>
  <c r="AY183" i="9"/>
  <c r="AY191" i="9" s="1"/>
  <c r="AY192" i="9" s="1"/>
  <c r="AN197" i="9" s="1"/>
  <c r="AT159" i="9"/>
  <c r="AE190" i="9"/>
  <c r="AN187" i="9"/>
  <c r="AY187" i="9" s="1"/>
  <c r="AN195" i="9" s="1"/>
  <c r="AW181" i="9"/>
  <c r="AT187" i="9"/>
  <c r="AE182" i="9"/>
  <c r="AU188" i="9"/>
  <c r="AT188" i="9"/>
  <c r="DC128" i="9"/>
  <c r="AV161" i="9"/>
  <c r="AX161" i="9" s="1"/>
  <c r="CF179" i="9"/>
  <c r="CH179" i="9" s="1"/>
  <c r="CJ179" i="9" s="1"/>
  <c r="AI156" i="9"/>
  <c r="AH191" i="9"/>
  <c r="AH192" i="9" s="1"/>
  <c r="W197" i="9" s="1"/>
  <c r="AH184" i="9"/>
  <c r="AO161" i="9"/>
  <c r="BA155" i="9"/>
  <c r="BA163" i="9" s="1"/>
  <c r="BA164" i="9" s="1"/>
  <c r="AP169" i="9" s="1"/>
  <c r="CK132" i="9"/>
  <c r="BZ140" i="9" s="1"/>
  <c r="CJ132" i="9"/>
  <c r="BY140" i="9" s="1"/>
  <c r="AZ180" i="9"/>
  <c r="AZ183" i="9" s="1"/>
  <c r="AZ191" i="9" s="1"/>
  <c r="BA180" i="9"/>
  <c r="BA183" i="9" s="1"/>
  <c r="BA191" i="9" s="1"/>
  <c r="CG151" i="9"/>
  <c r="DH133" i="9"/>
  <c r="DS133" i="9" s="1"/>
  <c r="AH156" i="9"/>
  <c r="BI140" i="9"/>
  <c r="BK140" i="9" s="1"/>
  <c r="BJ140" i="9"/>
  <c r="BL140" i="9" s="1"/>
  <c r="AD159" i="9"/>
  <c r="AF159" i="9" s="1"/>
  <c r="AH159" i="9" s="1"/>
  <c r="W167" i="9" s="1"/>
  <c r="DH134" i="9"/>
  <c r="DS134" i="9" s="1"/>
  <c r="BN180" i="9"/>
  <c r="BP180" i="9" s="1"/>
  <c r="BR180" i="9" s="1"/>
  <c r="DH132" i="9"/>
  <c r="DS132" i="9" s="1"/>
  <c r="DH140" i="9" s="1"/>
  <c r="BK159" i="9"/>
  <c r="BK160" i="9"/>
  <c r="BI159" i="9"/>
  <c r="CX132" i="9"/>
  <c r="CZ132" i="9" s="1"/>
  <c r="DC132" i="9" s="1"/>
  <c r="CR140" i="9" s="1"/>
  <c r="AG184" i="9"/>
  <c r="BI187" i="9"/>
  <c r="BJ188" i="9"/>
  <c r="BI188" i="9"/>
  <c r="BH188" i="9"/>
  <c r="BK188" i="9"/>
  <c r="BJ187" i="9"/>
  <c r="BH187" i="9"/>
  <c r="BK187" i="9"/>
  <c r="BY153" i="9"/>
  <c r="BY181" i="9"/>
  <c r="DC126" i="9"/>
  <c r="DB126" i="9"/>
  <c r="CW151" i="9"/>
  <c r="AU154" i="9"/>
  <c r="AQ162" i="9"/>
  <c r="AU162" i="9" s="1"/>
  <c r="CE152" i="9"/>
  <c r="CW179" i="9"/>
  <c r="AP190" i="9"/>
  <c r="AT190" i="9" s="1"/>
  <c r="AT182" i="9"/>
  <c r="BX153" i="9"/>
  <c r="BX181" i="9"/>
  <c r="AO162" i="9"/>
  <c r="AO160" i="9"/>
  <c r="DG24" i="9"/>
  <c r="DH24" i="9"/>
  <c r="DI24" i="9"/>
  <c r="DJ24" i="9"/>
  <c r="DL24" i="9"/>
  <c r="DM24" i="9"/>
  <c r="DN24" i="9"/>
  <c r="DK24" i="9"/>
  <c r="DF25" i="9"/>
  <c r="DM151" i="9"/>
  <c r="DM179" i="9"/>
  <c r="AH161" i="9"/>
  <c r="AI161" i="9"/>
  <c r="Z169" i="9"/>
  <c r="AB169" i="9" s="1"/>
  <c r="BH159" i="9"/>
  <c r="AD190" i="9"/>
  <c r="AF190" i="9" s="1"/>
  <c r="AI190" i="9" s="1"/>
  <c r="AN159" i="9"/>
  <c r="AY159" i="9" s="1"/>
  <c r="AN167" i="9" s="1"/>
  <c r="AW161" i="9"/>
  <c r="CP152" i="9"/>
  <c r="CP180" i="9"/>
  <c r="DK151" i="9"/>
  <c r="DK179" i="9"/>
  <c r="AH189" i="9"/>
  <c r="AI189" i="9"/>
  <c r="BH154" i="9"/>
  <c r="BH182" i="9"/>
  <c r="AI184" i="9"/>
  <c r="AI191" i="9"/>
  <c r="AI192" i="9" s="1"/>
  <c r="X197" i="9" s="1"/>
  <c r="AT154" i="9"/>
  <c r="AP162" i="9"/>
  <c r="AT162" i="9" s="1"/>
  <c r="BJ159" i="9"/>
  <c r="CI152" i="9"/>
  <c r="BI154" i="9"/>
  <c r="BI182" i="9"/>
  <c r="DA151" i="9"/>
  <c r="CS152" i="9"/>
  <c r="CS180" i="9"/>
  <c r="AQ190" i="9"/>
  <c r="AU190" i="9" s="1"/>
  <c r="AU182" i="9"/>
  <c r="CE180" i="9"/>
  <c r="AO190" i="9"/>
  <c r="AO188" i="9"/>
  <c r="BH161" i="9"/>
  <c r="BL161" i="9" s="1"/>
  <c r="BL153" i="9"/>
  <c r="AN162" i="9"/>
  <c r="AY162" i="9" s="1"/>
  <c r="AY154" i="9"/>
  <c r="AN160" i="9"/>
  <c r="AY160" i="9" s="1"/>
  <c r="AN168" i="9" s="1"/>
  <c r="AE159" i="9"/>
  <c r="CG179" i="9"/>
  <c r="BO180" i="9"/>
  <c r="AD154" i="9"/>
  <c r="AF154" i="9" s="1"/>
  <c r="DN132" i="9"/>
  <c r="AD182" i="9"/>
  <c r="AF182" i="9" s="1"/>
  <c r="CY132" i="9"/>
  <c r="CA26" i="9"/>
  <c r="CB26" i="9"/>
  <c r="CC26" i="9"/>
  <c r="CD26" i="9"/>
  <c r="BZ26" i="9"/>
  <c r="BW26" i="9"/>
  <c r="BY26" i="9"/>
  <c r="BX26" i="9"/>
  <c r="BG154" i="9"/>
  <c r="BG182" i="9"/>
  <c r="CQ152" i="9"/>
  <c r="CQ180" i="9"/>
  <c r="CB153" i="9"/>
  <c r="CB161" i="9" s="1"/>
  <c r="CB181" i="9"/>
  <c r="CB189" i="9" s="1"/>
  <c r="DI151" i="9"/>
  <c r="DI179" i="9"/>
  <c r="DI131" i="9"/>
  <c r="DI133" i="9"/>
  <c r="CI180" i="9"/>
  <c r="BJ154" i="9"/>
  <c r="BJ162" i="9" s="1"/>
  <c r="BJ182" i="9"/>
  <c r="BJ190" i="9" s="1"/>
  <c r="DA179" i="9"/>
  <c r="CT152" i="9"/>
  <c r="CT180" i="9"/>
  <c r="AH153" i="9"/>
  <c r="AI153" i="9"/>
  <c r="BS151" i="9"/>
  <c r="BR151" i="9"/>
  <c r="CV151" i="9"/>
  <c r="CC153" i="9"/>
  <c r="CC161" i="9" s="1"/>
  <c r="CC181" i="9"/>
  <c r="CC189" i="9" s="1"/>
  <c r="BQ153" i="9"/>
  <c r="DB133" i="9"/>
  <c r="DC133" i="9"/>
  <c r="BI161" i="9"/>
  <c r="BM161" i="9" s="1"/>
  <c r="BM153" i="9"/>
  <c r="BL181" i="9"/>
  <c r="BH189" i="9"/>
  <c r="BL189" i="9" s="1"/>
  <c r="AY182" i="9"/>
  <c r="AN190" i="9"/>
  <c r="AY190" i="9" s="1"/>
  <c r="AN188" i="9"/>
  <c r="AY188" i="9" s="1"/>
  <c r="AN196" i="9" s="1"/>
  <c r="DO131" i="9"/>
  <c r="CF151" i="9"/>
  <c r="CH151" i="9" s="1"/>
  <c r="AW153" i="9"/>
  <c r="AD162" i="9"/>
  <c r="AF162" i="9" s="1"/>
  <c r="AH162" i="9" s="1"/>
  <c r="AY155" i="9"/>
  <c r="AY163" i="9" s="1"/>
  <c r="AY164" i="9" s="1"/>
  <c r="AN169" i="9" s="1"/>
  <c r="DI132" i="9"/>
  <c r="BH160" i="9"/>
  <c r="BL160" i="9" s="1"/>
  <c r="DO132" i="9"/>
  <c r="DP134" i="9"/>
  <c r="DR134" i="9" s="1"/>
  <c r="DU134" i="9" s="1"/>
  <c r="BO152" i="9"/>
  <c r="AD160" i="9"/>
  <c r="AF160" i="9" s="1"/>
  <c r="AH160" i="9" s="1"/>
  <c r="W168" i="9" s="1"/>
  <c r="CQ25" i="9"/>
  <c r="CR25" i="9"/>
  <c r="CS25" i="9"/>
  <c r="CT25" i="9"/>
  <c r="CO25" i="9"/>
  <c r="CP25" i="9"/>
  <c r="CU25" i="9"/>
  <c r="CV25" i="9"/>
  <c r="CN26" i="9"/>
  <c r="CD180" i="9"/>
  <c r="DJ151" i="9"/>
  <c r="DJ179" i="9"/>
  <c r="BF154" i="9"/>
  <c r="BR145" i="9" s="1"/>
  <c r="BF182" i="9"/>
  <c r="BZ153" i="9"/>
  <c r="BZ181" i="9"/>
  <c r="CJ172" i="9" s="1"/>
  <c r="CA188" i="9" s="1"/>
  <c r="CA153" i="9"/>
  <c r="CA181" i="9"/>
  <c r="DL151" i="9"/>
  <c r="DL179" i="9"/>
  <c r="CR152" i="9"/>
  <c r="CR180" i="9"/>
  <c r="BK154" i="9"/>
  <c r="BK162" i="9" s="1"/>
  <c r="BK182" i="9"/>
  <c r="BK190" i="9" s="1"/>
  <c r="CU152" i="9"/>
  <c r="CU180" i="9"/>
  <c r="CD152" i="9"/>
  <c r="CV179" i="9"/>
  <c r="BQ181" i="9"/>
  <c r="DH151" i="9"/>
  <c r="DH179" i="9"/>
  <c r="BM181" i="9"/>
  <c r="BI189" i="9"/>
  <c r="BM189" i="9" s="1"/>
  <c r="AO159" i="9"/>
  <c r="AE188" i="9"/>
  <c r="AW189" i="9"/>
  <c r="AV181" i="9"/>
  <c r="AX181" i="9" s="1"/>
  <c r="DN131" i="9"/>
  <c r="DP126" i="9"/>
  <c r="DR126" i="9" s="1"/>
  <c r="CT141" i="9"/>
  <c r="CV141" i="9" s="1"/>
  <c r="BI160" i="9"/>
  <c r="AH187" i="9" l="1"/>
  <c r="W195" i="9" s="1"/>
  <c r="Y195" i="9" s="1"/>
  <c r="AA195" i="9" s="1"/>
  <c r="AV187" i="9"/>
  <c r="AX187" i="9" s="1"/>
  <c r="BA187" i="9" s="1"/>
  <c r="AP195" i="9" s="1"/>
  <c r="CB139" i="9"/>
  <c r="CD139" i="9" s="1"/>
  <c r="AH188" i="9"/>
  <c r="W196" i="9" s="1"/>
  <c r="Y196" i="9" s="1"/>
  <c r="AA196" i="9" s="1"/>
  <c r="H167" i="9"/>
  <c r="J167" i="9" s="1"/>
  <c r="G167" i="9"/>
  <c r="I167" i="9" s="1"/>
  <c r="AV160" i="9"/>
  <c r="AX160" i="9" s="1"/>
  <c r="BA160" i="9" s="1"/>
  <c r="AP168" i="9" s="1"/>
  <c r="DC131" i="9"/>
  <c r="CR139" i="9" s="1"/>
  <c r="CT139" i="9" s="1"/>
  <c r="CV139" i="9" s="1"/>
  <c r="AZ161" i="9"/>
  <c r="AV188" i="9"/>
  <c r="AX188" i="9" s="1"/>
  <c r="BA188" i="9" s="1"/>
  <c r="AP196" i="9" s="1"/>
  <c r="BM160" i="9"/>
  <c r="BN160" i="9" s="1"/>
  <c r="BP160" i="9" s="1"/>
  <c r="AZ192" i="9"/>
  <c r="AO197" i="9" s="1"/>
  <c r="BA153" i="9"/>
  <c r="BR152" i="9"/>
  <c r="AV159" i="9"/>
  <c r="AX159" i="9" s="1"/>
  <c r="AZ159" i="9" s="1"/>
  <c r="AO167" i="9" s="1"/>
  <c r="AW187" i="9"/>
  <c r="BA156" i="9"/>
  <c r="DU128" i="9"/>
  <c r="AI159" i="9"/>
  <c r="X167" i="9" s="1"/>
  <c r="Z167" i="9" s="1"/>
  <c r="AB167" i="9" s="1"/>
  <c r="DS135" i="9"/>
  <c r="DS136" i="9" s="1"/>
  <c r="DH141" i="9" s="1"/>
  <c r="DL141" i="9" s="1"/>
  <c r="DN141" i="9" s="1"/>
  <c r="AZ189" i="9"/>
  <c r="DB132" i="9"/>
  <c r="CQ140" i="9" s="1"/>
  <c r="CT140" i="9" s="1"/>
  <c r="CV140" i="9" s="1"/>
  <c r="CF152" i="9"/>
  <c r="CH152" i="9" s="1"/>
  <c r="CK152" i="9" s="1"/>
  <c r="AV154" i="9"/>
  <c r="AX154" i="9" s="1"/>
  <c r="AZ154" i="9" s="1"/>
  <c r="BA189" i="9"/>
  <c r="AY184" i="9"/>
  <c r="Z197" i="9"/>
  <c r="AB197" i="9" s="1"/>
  <c r="BO181" i="9"/>
  <c r="AW188" i="9"/>
  <c r="AW159" i="9"/>
  <c r="H168" i="9"/>
  <c r="J168" i="9" s="1"/>
  <c r="G168" i="9"/>
  <c r="I168" i="9" s="1"/>
  <c r="CK179" i="9"/>
  <c r="AW160" i="9"/>
  <c r="DT128" i="9"/>
  <c r="BN189" i="9"/>
  <c r="BP189" i="9" s="1"/>
  <c r="DP131" i="9"/>
  <c r="DR131" i="9" s="1"/>
  <c r="DU131" i="9" s="1"/>
  <c r="DJ139" i="9" s="1"/>
  <c r="CY151" i="9"/>
  <c r="CX179" i="9"/>
  <c r="CZ179" i="9" s="1"/>
  <c r="DC179" i="9" s="1"/>
  <c r="AH190" i="9"/>
  <c r="AZ184" i="9"/>
  <c r="BM159" i="9"/>
  <c r="BA161" i="9"/>
  <c r="AW190" i="9"/>
  <c r="BA192" i="9"/>
  <c r="AP197" i="9" s="1"/>
  <c r="AV182" i="9"/>
  <c r="AX182" i="9" s="1"/>
  <c r="BA182" i="9" s="1"/>
  <c r="BM188" i="9"/>
  <c r="BS180" i="9"/>
  <c r="AW162" i="9"/>
  <c r="CA140" i="9"/>
  <c r="CC140" i="9" s="1"/>
  <c r="CB140" i="9"/>
  <c r="CD140" i="9" s="1"/>
  <c r="CF180" i="9"/>
  <c r="CH180" i="9" s="1"/>
  <c r="CJ180" i="9" s="1"/>
  <c r="DQ132" i="9"/>
  <c r="BN161" i="9"/>
  <c r="BP161" i="9" s="1"/>
  <c r="AR169" i="9"/>
  <c r="AT169" i="9" s="1"/>
  <c r="AY156" i="9"/>
  <c r="BZ188" i="9"/>
  <c r="BN153" i="9"/>
  <c r="BP153" i="9" s="1"/>
  <c r="BA184" i="9"/>
  <c r="BF161" i="9"/>
  <c r="BQ161" i="9" s="1"/>
  <c r="BQ155" i="9"/>
  <c r="BQ163" i="9" s="1"/>
  <c r="BQ164" i="9" s="1"/>
  <c r="BF169" i="9" s="1"/>
  <c r="BF159" i="9"/>
  <c r="BQ159" i="9" s="1"/>
  <c r="BF167" i="9" s="1"/>
  <c r="DJ152" i="9"/>
  <c r="DJ180" i="9"/>
  <c r="BQ182" i="9"/>
  <c r="CA154" i="9"/>
  <c r="CA182" i="9"/>
  <c r="CT153" i="9"/>
  <c r="CT161" i="9" s="1"/>
  <c r="CT181" i="9"/>
  <c r="CT189" i="9" s="1"/>
  <c r="CI153" i="9"/>
  <c r="CV180" i="9"/>
  <c r="CU153" i="9"/>
  <c r="CU161" i="9" s="1"/>
  <c r="CU181" i="9"/>
  <c r="CU189" i="9" s="1"/>
  <c r="CC154" i="9"/>
  <c r="CC162" i="9" s="1"/>
  <c r="CC182" i="9"/>
  <c r="CC190" i="9" s="1"/>
  <c r="DI152" i="9"/>
  <c r="DI180" i="9"/>
  <c r="CI181" i="9"/>
  <c r="CG152" i="9"/>
  <c r="CX151" i="9"/>
  <c r="CZ151" i="9" s="1"/>
  <c r="DP132" i="9"/>
  <c r="DR132" i="9" s="1"/>
  <c r="DT132" i="9" s="1"/>
  <c r="DI140" i="9" s="1"/>
  <c r="BL159" i="9"/>
  <c r="BZ187" i="9"/>
  <c r="BL188" i="9"/>
  <c r="CS153" i="9"/>
  <c r="CS181" i="9"/>
  <c r="DS179" i="9"/>
  <c r="DH25" i="9"/>
  <c r="DI25" i="9"/>
  <c r="DJ25" i="9"/>
  <c r="DK25" i="9"/>
  <c r="DM25" i="9"/>
  <c r="DN25" i="9"/>
  <c r="DG25" i="9"/>
  <c r="DL25" i="9"/>
  <c r="DF26" i="9"/>
  <c r="DN151" i="9"/>
  <c r="CW152" i="9"/>
  <c r="DN179" i="9"/>
  <c r="CD153" i="9"/>
  <c r="BZ161" i="9"/>
  <c r="CD161" i="9" s="1"/>
  <c r="CJ144" i="9"/>
  <c r="CR26" i="9"/>
  <c r="CS26" i="9"/>
  <c r="CT26" i="9"/>
  <c r="CU26" i="9"/>
  <c r="CO26" i="9"/>
  <c r="CP26" i="9"/>
  <c r="CQ26" i="9"/>
  <c r="CV26" i="9"/>
  <c r="CP153" i="9"/>
  <c r="CP181" i="9"/>
  <c r="BY154" i="9"/>
  <c r="BY182" i="9"/>
  <c r="CJ174" i="9" s="1"/>
  <c r="AH182" i="9"/>
  <c r="AI182" i="9"/>
  <c r="DK152" i="9"/>
  <c r="DK180" i="9"/>
  <c r="AV162" i="9"/>
  <c r="AX162" i="9" s="1"/>
  <c r="BA162" i="9" s="1"/>
  <c r="CY179" i="9"/>
  <c r="BO189" i="9"/>
  <c r="AI162" i="9"/>
  <c r="BO161" i="9"/>
  <c r="DT134" i="9"/>
  <c r="AW182" i="9"/>
  <c r="CC188" i="9"/>
  <c r="CE188" i="9" s="1"/>
  <c r="AI160" i="9"/>
  <c r="X168" i="9" s="1"/>
  <c r="Y168" i="9" s="1"/>
  <c r="AA168" i="9" s="1"/>
  <c r="BF162" i="9"/>
  <c r="BQ162" i="9" s="1"/>
  <c r="BQ154" i="9"/>
  <c r="BF160" i="9"/>
  <c r="BQ160" i="9" s="1"/>
  <c r="BF168" i="9" s="1"/>
  <c r="DT133" i="9"/>
  <c r="DU133" i="9"/>
  <c r="BZ154" i="9"/>
  <c r="BZ182" i="9"/>
  <c r="DO179" i="9"/>
  <c r="BA181" i="9"/>
  <c r="AZ181" i="9"/>
  <c r="CB154" i="9"/>
  <c r="CB162" i="9" s="1"/>
  <c r="CB182" i="9"/>
  <c r="CB190" i="9" s="1"/>
  <c r="CW180" i="9"/>
  <c r="BZ189" i="9"/>
  <c r="CD189" i="9" s="1"/>
  <c r="CD181" i="9"/>
  <c r="CQ153" i="9"/>
  <c r="CQ181" i="9"/>
  <c r="BM154" i="9"/>
  <c r="BI162" i="9"/>
  <c r="BM162" i="9" s="1"/>
  <c r="BL154" i="9"/>
  <c r="BH162" i="9"/>
  <c r="BL162" i="9" s="1"/>
  <c r="DL152" i="9"/>
  <c r="DL180" i="9"/>
  <c r="CB188" i="9"/>
  <c r="BR146" i="9"/>
  <c r="BG162" i="9" s="1"/>
  <c r="BR173" i="9"/>
  <c r="DQ131" i="9"/>
  <c r="BO153" i="9"/>
  <c r="DS151" i="9"/>
  <c r="CA189" i="9"/>
  <c r="CE189" i="9" s="1"/>
  <c r="CE181" i="9"/>
  <c r="DA180" i="9"/>
  <c r="DO151" i="9"/>
  <c r="CV152" i="9"/>
  <c r="AH154" i="9"/>
  <c r="AI154" i="9"/>
  <c r="DH152" i="9"/>
  <c r="DH180" i="9"/>
  <c r="DU126" i="9"/>
  <c r="DT126" i="9"/>
  <c r="CC187" i="9"/>
  <c r="CA187" i="9"/>
  <c r="CB187" i="9"/>
  <c r="CE153" i="9"/>
  <c r="CA161" i="9"/>
  <c r="CE161" i="9" s="1"/>
  <c r="CR153" i="9"/>
  <c r="CR181" i="9"/>
  <c r="CK151" i="9"/>
  <c r="CJ151" i="9"/>
  <c r="BX154" i="9"/>
  <c r="BX182" i="9"/>
  <c r="CJ173" i="9" s="1"/>
  <c r="BI190" i="9"/>
  <c r="BM190" i="9" s="1"/>
  <c r="BM182" i="9"/>
  <c r="BH190" i="9"/>
  <c r="BL190" i="9" s="1"/>
  <c r="BL182" i="9"/>
  <c r="DA152" i="9"/>
  <c r="DM152" i="9"/>
  <c r="DM180" i="9"/>
  <c r="BM187" i="9"/>
  <c r="BR174" i="9"/>
  <c r="BG190" i="9" s="1"/>
  <c r="BN181" i="9"/>
  <c r="BP181" i="9" s="1"/>
  <c r="AZ156" i="9"/>
  <c r="CG180" i="9"/>
  <c r="AV190" i="9"/>
  <c r="AX190" i="9" s="1"/>
  <c r="AZ190" i="9" s="1"/>
  <c r="AW154" i="9"/>
  <c r="BL187" i="9"/>
  <c r="AZ187" i="9" l="1"/>
  <c r="AO195" i="9" s="1"/>
  <c r="AQ195" i="9" s="1"/>
  <c r="AS195" i="9" s="1"/>
  <c r="AZ188" i="9"/>
  <c r="AO196" i="9" s="1"/>
  <c r="AR196" i="9" s="1"/>
  <c r="AT196" i="9" s="1"/>
  <c r="CS139" i="9"/>
  <c r="CU139" i="9" s="1"/>
  <c r="Z195" i="9"/>
  <c r="AB195" i="9" s="1"/>
  <c r="BO160" i="9"/>
  <c r="Z196" i="9"/>
  <c r="AB196" i="9" s="1"/>
  <c r="AR197" i="9"/>
  <c r="AT197" i="9" s="1"/>
  <c r="CS140" i="9"/>
  <c r="CU140" i="9" s="1"/>
  <c r="AZ160" i="9"/>
  <c r="AO168" i="9" s="1"/>
  <c r="AR168" i="9" s="1"/>
  <c r="AT168" i="9" s="1"/>
  <c r="BN159" i="9"/>
  <c r="BP159" i="9" s="1"/>
  <c r="BO188" i="9"/>
  <c r="CJ145" i="9"/>
  <c r="BX159" i="9" s="1"/>
  <c r="CI159" i="9" s="1"/>
  <c r="BX167" i="9" s="1"/>
  <c r="DT131" i="9"/>
  <c r="DI139" i="9" s="1"/>
  <c r="DL139" i="9" s="1"/>
  <c r="DN139" i="9" s="1"/>
  <c r="BA159" i="9"/>
  <c r="AP167" i="9" s="1"/>
  <c r="AR167" i="9" s="1"/>
  <c r="AT167" i="9" s="1"/>
  <c r="Y167" i="9"/>
  <c r="AA167" i="9" s="1"/>
  <c r="CK180" i="9"/>
  <c r="CK183" i="9" s="1"/>
  <c r="CK191" i="9" s="1"/>
  <c r="CK192" i="9" s="1"/>
  <c r="BZ197" i="9" s="1"/>
  <c r="BN188" i="9"/>
  <c r="BP188" i="9" s="1"/>
  <c r="CF189" i="9"/>
  <c r="CH189" i="9" s="1"/>
  <c r="BN162" i="9"/>
  <c r="BP162" i="9" s="1"/>
  <c r="BR162" i="9" s="1"/>
  <c r="CF181" i="9"/>
  <c r="CH181" i="9" s="1"/>
  <c r="CJ181" i="9" s="1"/>
  <c r="BA154" i="9"/>
  <c r="CY180" i="9"/>
  <c r="AZ162" i="9"/>
  <c r="DQ179" i="9"/>
  <c r="CJ152" i="9"/>
  <c r="AZ182" i="9"/>
  <c r="BO162" i="9"/>
  <c r="DU132" i="9"/>
  <c r="DJ140" i="9" s="1"/>
  <c r="DK140" i="9" s="1"/>
  <c r="DM140" i="9" s="1"/>
  <c r="BO182" i="9"/>
  <c r="DB179" i="9"/>
  <c r="DP151" i="9"/>
  <c r="DR151" i="9" s="1"/>
  <c r="DT151" i="9" s="1"/>
  <c r="BO159" i="9"/>
  <c r="BO154" i="9"/>
  <c r="CY152" i="9"/>
  <c r="CI183" i="9"/>
  <c r="CI191" i="9" s="1"/>
  <c r="CI192" i="9" s="1"/>
  <c r="BX197" i="9" s="1"/>
  <c r="BX189" i="9"/>
  <c r="CI189" i="9" s="1"/>
  <c r="CJ183" i="9"/>
  <c r="CJ191" i="9" s="1"/>
  <c r="CJ192" i="9" s="1"/>
  <c r="BY197" i="9" s="1"/>
  <c r="CF161" i="9"/>
  <c r="CH161" i="9" s="1"/>
  <c r="BO190" i="9"/>
  <c r="CD188" i="9"/>
  <c r="CF188" i="9" s="1"/>
  <c r="CH188" i="9" s="1"/>
  <c r="BS153" i="9"/>
  <c r="BR153" i="9"/>
  <c r="BQ156" i="9"/>
  <c r="BO187" i="9"/>
  <c r="CF153" i="9"/>
  <c r="CH153" i="9" s="1"/>
  <c r="DS152" i="9"/>
  <c r="DO180" i="9"/>
  <c r="CW153" i="9"/>
  <c r="CS161" i="9"/>
  <c r="CW161" i="9" s="1"/>
  <c r="BF187" i="9"/>
  <c r="BQ187" i="9" s="1"/>
  <c r="BF195" i="9" s="1"/>
  <c r="BF189" i="9"/>
  <c r="BQ189" i="9" s="1"/>
  <c r="BQ183" i="9"/>
  <c r="BQ191" i="9" s="1"/>
  <c r="BQ192" i="9" s="1"/>
  <c r="BF197" i="9" s="1"/>
  <c r="DI26" i="9"/>
  <c r="DJ26" i="9"/>
  <c r="DK26" i="9"/>
  <c r="DL26" i="9"/>
  <c r="DN26" i="9"/>
  <c r="DH26" i="9"/>
  <c r="DG26" i="9"/>
  <c r="DM26" i="9"/>
  <c r="CS189" i="9"/>
  <c r="CW189" i="9" s="1"/>
  <c r="CW181" i="9"/>
  <c r="BR183" i="9"/>
  <c r="BR191" i="9" s="1"/>
  <c r="BR192" i="9" s="1"/>
  <c r="BG197" i="9" s="1"/>
  <c r="BG187" i="9"/>
  <c r="BG189" i="9"/>
  <c r="CI154" i="9"/>
  <c r="BS181" i="9"/>
  <c r="BR181" i="9"/>
  <c r="CI182" i="9"/>
  <c r="BX190" i="9"/>
  <c r="CI190" i="9" s="1"/>
  <c r="BX188" i="9"/>
  <c r="CI188" i="9" s="1"/>
  <c r="BX196" i="9" s="1"/>
  <c r="BZ162" i="9"/>
  <c r="CD162" i="9" s="1"/>
  <c r="CD154" i="9"/>
  <c r="CU154" i="9"/>
  <c r="CU162" i="9" s="1"/>
  <c r="CU182" i="9"/>
  <c r="CU190" i="9" s="1"/>
  <c r="CA159" i="9"/>
  <c r="BZ159" i="9"/>
  <c r="CB159" i="9"/>
  <c r="CC159" i="9"/>
  <c r="BZ160" i="9"/>
  <c r="CB160" i="9"/>
  <c r="CC160" i="9"/>
  <c r="CA160" i="9"/>
  <c r="DJ153" i="9"/>
  <c r="DJ181" i="9"/>
  <c r="DT172" i="9" s="1"/>
  <c r="DM187" i="9" s="1"/>
  <c r="BA190" i="9"/>
  <c r="BN182" i="9"/>
  <c r="BP182" i="9" s="1"/>
  <c r="BR155" i="9"/>
  <c r="BR163" i="9" s="1"/>
  <c r="BR164" i="9" s="1"/>
  <c r="BG169" i="9" s="1"/>
  <c r="DP179" i="9"/>
  <c r="DR179" i="9" s="1"/>
  <c r="BX187" i="9"/>
  <c r="CI187" i="9" s="1"/>
  <c r="BX195" i="9" s="1"/>
  <c r="BF190" i="9"/>
  <c r="BQ190" i="9" s="1"/>
  <c r="CT154" i="9"/>
  <c r="CT162" i="9" s="1"/>
  <c r="CT182" i="9"/>
  <c r="CT190" i="9" s="1"/>
  <c r="DN180" i="9"/>
  <c r="CD182" i="9"/>
  <c r="BZ190" i="9"/>
  <c r="CD190" i="9" s="1"/>
  <c r="DA153" i="9"/>
  <c r="CQ154" i="9"/>
  <c r="CQ182" i="9"/>
  <c r="DL153" i="9"/>
  <c r="DL161" i="9" s="1"/>
  <c r="DL181" i="9"/>
  <c r="DL189" i="9" s="1"/>
  <c r="BG160" i="9"/>
  <c r="CG189" i="9"/>
  <c r="BN190" i="9"/>
  <c r="BP190" i="9" s="1"/>
  <c r="BR190" i="9" s="1"/>
  <c r="BG188" i="9"/>
  <c r="CG153" i="9"/>
  <c r="CX152" i="9"/>
  <c r="CZ152" i="9" s="1"/>
  <c r="BF188" i="9"/>
  <c r="BQ188" i="9" s="1"/>
  <c r="BF196" i="9" s="1"/>
  <c r="Z168" i="9"/>
  <c r="AB168" i="9" s="1"/>
  <c r="CV181" i="9"/>
  <c r="CR189" i="9"/>
  <c r="CV189" i="9" s="1"/>
  <c r="DB172" i="9"/>
  <c r="DK153" i="9"/>
  <c r="DK181" i="9"/>
  <c r="BY190" i="9"/>
  <c r="BY188" i="9"/>
  <c r="DH153" i="9"/>
  <c r="DH181" i="9"/>
  <c r="CP154" i="9"/>
  <c r="CP182" i="9"/>
  <c r="DA181" i="9"/>
  <c r="CR154" i="9"/>
  <c r="CR182" i="9"/>
  <c r="DM153" i="9"/>
  <c r="DM161" i="9" s="1"/>
  <c r="DM181" i="9"/>
  <c r="DM189" i="9" s="1"/>
  <c r="CA162" i="9"/>
  <c r="CE162" i="9" s="1"/>
  <c r="CE154" i="9"/>
  <c r="CJ146" i="9"/>
  <c r="BY162" i="9" s="1"/>
  <c r="CG161" i="9"/>
  <c r="BN154" i="9"/>
  <c r="BP154" i="9" s="1"/>
  <c r="BY189" i="9"/>
  <c r="CD187" i="9"/>
  <c r="CX180" i="9"/>
  <c r="CZ180" i="9" s="1"/>
  <c r="BS183" i="9"/>
  <c r="BS191" i="9" s="1"/>
  <c r="BS192" i="9" s="1"/>
  <c r="BH197" i="9" s="1"/>
  <c r="BG161" i="9"/>
  <c r="BG159" i="9"/>
  <c r="DS180" i="9"/>
  <c r="DB151" i="9"/>
  <c r="DC151" i="9"/>
  <c r="DI153" i="9"/>
  <c r="DI181" i="9"/>
  <c r="CV153" i="9"/>
  <c r="CR161" i="9"/>
  <c r="CV161" i="9" s="1"/>
  <c r="DO152" i="9"/>
  <c r="CS154" i="9"/>
  <c r="CS182" i="9"/>
  <c r="CE182" i="9"/>
  <c r="CA190" i="9"/>
  <c r="CE190" i="9" s="1"/>
  <c r="DN152" i="9"/>
  <c r="BN187" i="9"/>
  <c r="BP187" i="9" s="1"/>
  <c r="CG181" i="9"/>
  <c r="BY187" i="9"/>
  <c r="CE187" i="9"/>
  <c r="BS155" i="9"/>
  <c r="BS163" i="9" s="1"/>
  <c r="BS164" i="9" s="1"/>
  <c r="BH169" i="9" s="1"/>
  <c r="DQ151" i="9"/>
  <c r="DB144" i="9"/>
  <c r="AQ196" i="9" l="1"/>
  <c r="AS196" i="9" s="1"/>
  <c r="AR195" i="9"/>
  <c r="AT195" i="9" s="1"/>
  <c r="CG154" i="9"/>
  <c r="AQ168" i="9"/>
  <c r="AS168" i="9" s="1"/>
  <c r="AQ167" i="9"/>
  <c r="AS167" i="9" s="1"/>
  <c r="CG190" i="9"/>
  <c r="CI155" i="9"/>
  <c r="CI163" i="9" s="1"/>
  <c r="CI164" i="9" s="1"/>
  <c r="BX169" i="9" s="1"/>
  <c r="DK139" i="9"/>
  <c r="DM139" i="9" s="1"/>
  <c r="BX161" i="9"/>
  <c r="CI161" i="9" s="1"/>
  <c r="BX162" i="9"/>
  <c r="CI162" i="9" s="1"/>
  <c r="BX160" i="9"/>
  <c r="CI160" i="9" s="1"/>
  <c r="BX168" i="9" s="1"/>
  <c r="CI184" i="9"/>
  <c r="CG162" i="9"/>
  <c r="CG188" i="9"/>
  <c r="BS162" i="9"/>
  <c r="CG187" i="9"/>
  <c r="DU151" i="9"/>
  <c r="CK181" i="9"/>
  <c r="CJ155" i="9"/>
  <c r="CJ163" i="9" s="1"/>
  <c r="CJ164" i="9" s="1"/>
  <c r="BY169" i="9" s="1"/>
  <c r="DL187" i="9"/>
  <c r="CX161" i="9"/>
  <c r="CZ161" i="9" s="1"/>
  <c r="DL140" i="9"/>
  <c r="DN140" i="9" s="1"/>
  <c r="CK155" i="9"/>
  <c r="CK163" i="9" s="1"/>
  <c r="CK164" i="9" s="1"/>
  <c r="BZ169" i="9" s="1"/>
  <c r="CX153" i="9"/>
  <c r="CZ153" i="9" s="1"/>
  <c r="DB153" i="9" s="1"/>
  <c r="DK187" i="9"/>
  <c r="DO187" i="9" s="1"/>
  <c r="DJ188" i="9"/>
  <c r="BS184" i="9"/>
  <c r="DK188" i="9"/>
  <c r="CX189" i="9"/>
  <c r="CZ189" i="9" s="1"/>
  <c r="DP152" i="9"/>
  <c r="DR152" i="9" s="1"/>
  <c r="DU152" i="9" s="1"/>
  <c r="BS156" i="9"/>
  <c r="CD160" i="9"/>
  <c r="DQ180" i="9"/>
  <c r="CK153" i="9"/>
  <c r="CJ153" i="9"/>
  <c r="CF182" i="9"/>
  <c r="CH182" i="9" s="1"/>
  <c r="BQ184" i="9"/>
  <c r="CE160" i="9"/>
  <c r="CJ184" i="9"/>
  <c r="CX181" i="9"/>
  <c r="CZ181" i="9" s="1"/>
  <c r="BR184" i="9"/>
  <c r="BJ169" i="9"/>
  <c r="BL169" i="9" s="1"/>
  <c r="CW154" i="9"/>
  <c r="CS162" i="9"/>
  <c r="CW162" i="9" s="1"/>
  <c r="BR161" i="9"/>
  <c r="BS161" i="9"/>
  <c r="BS182" i="9"/>
  <c r="BR182" i="9"/>
  <c r="BR159" i="9"/>
  <c r="BG167" i="9" s="1"/>
  <c r="BS159" i="9"/>
  <c r="BH167" i="9" s="1"/>
  <c r="BR189" i="9"/>
  <c r="BS189" i="9"/>
  <c r="CU187" i="9"/>
  <c r="CR187" i="9"/>
  <c r="CR188" i="9"/>
  <c r="CS188" i="9"/>
  <c r="CT187" i="9"/>
  <c r="CU188" i="9"/>
  <c r="CT188" i="9"/>
  <c r="CS187" i="9"/>
  <c r="CJ189" i="9"/>
  <c r="CK189" i="9"/>
  <c r="DS181" i="9"/>
  <c r="DU179" i="9"/>
  <c r="DT179" i="9"/>
  <c r="DL154" i="9"/>
  <c r="DL162" i="9" s="1"/>
  <c r="DL182" i="9"/>
  <c r="DL190" i="9" s="1"/>
  <c r="DL188" i="9"/>
  <c r="CF190" i="9"/>
  <c r="CH190" i="9" s="1"/>
  <c r="CJ190" i="9" s="1"/>
  <c r="BS190" i="9"/>
  <c r="CF162" i="9"/>
  <c r="CH162" i="9" s="1"/>
  <c r="CK162" i="9" s="1"/>
  <c r="CY161" i="9"/>
  <c r="BR154" i="9"/>
  <c r="BS154" i="9"/>
  <c r="CR159" i="9"/>
  <c r="CS159" i="9"/>
  <c r="CU159" i="9"/>
  <c r="CT159" i="9"/>
  <c r="CS160" i="9"/>
  <c r="CT160" i="9"/>
  <c r="CU160" i="9"/>
  <c r="CR160" i="9"/>
  <c r="BY159" i="9"/>
  <c r="BY161" i="9"/>
  <c r="CR162" i="9"/>
  <c r="CV162" i="9" s="1"/>
  <c r="CV154" i="9"/>
  <c r="DA154" i="9"/>
  <c r="DH154" i="9"/>
  <c r="DH182" i="9"/>
  <c r="DB173" i="9"/>
  <c r="CP188" i="9" s="1"/>
  <c r="DA188" i="9" s="1"/>
  <c r="CP196" i="9" s="1"/>
  <c r="CG182" i="9"/>
  <c r="CF187" i="9"/>
  <c r="CH187" i="9" s="1"/>
  <c r="CJ187" i="9" s="1"/>
  <c r="BY195" i="9" s="1"/>
  <c r="DB146" i="9"/>
  <c r="BY160" i="9"/>
  <c r="DM188" i="9"/>
  <c r="CF154" i="9"/>
  <c r="CH154" i="9" s="1"/>
  <c r="CB197" i="9"/>
  <c r="CD197" i="9" s="1"/>
  <c r="CY189" i="9"/>
  <c r="DK154" i="9"/>
  <c r="DK182" i="9"/>
  <c r="DM154" i="9"/>
  <c r="DM162" i="9" s="1"/>
  <c r="DM182" i="9"/>
  <c r="DM190" i="9" s="1"/>
  <c r="CJ188" i="9"/>
  <c r="BY196" i="9" s="1"/>
  <c r="CK188" i="9"/>
  <c r="BZ196" i="9" s="1"/>
  <c r="DS153" i="9"/>
  <c r="DC152" i="9"/>
  <c r="DB152" i="9"/>
  <c r="DC180" i="9"/>
  <c r="DB180" i="9"/>
  <c r="CR190" i="9"/>
  <c r="CV190" i="9" s="1"/>
  <c r="CV182" i="9"/>
  <c r="DA182" i="9"/>
  <c r="DK161" i="9"/>
  <c r="DO161" i="9" s="1"/>
  <c r="DO153" i="9"/>
  <c r="BS160" i="9"/>
  <c r="BH168" i="9" s="1"/>
  <c r="BR160" i="9"/>
  <c r="BG168" i="9" s="1"/>
  <c r="DJ161" i="9"/>
  <c r="DN161" i="9" s="1"/>
  <c r="DN153" i="9"/>
  <c r="DT144" i="9"/>
  <c r="BR187" i="9"/>
  <c r="BG195" i="9" s="1"/>
  <c r="BS187" i="9"/>
  <c r="BH195" i="9" s="1"/>
  <c r="DI154" i="9"/>
  <c r="DI182" i="9"/>
  <c r="DT174" i="9" s="1"/>
  <c r="DI189" i="9" s="1"/>
  <c r="DP180" i="9"/>
  <c r="DR180" i="9" s="1"/>
  <c r="CY153" i="9"/>
  <c r="BR156" i="9"/>
  <c r="CE159" i="9"/>
  <c r="CY181" i="9"/>
  <c r="DJ187" i="9"/>
  <c r="CS190" i="9"/>
  <c r="CW190" i="9" s="1"/>
  <c r="CW182" i="9"/>
  <c r="BR188" i="9"/>
  <c r="BG196" i="9" s="1"/>
  <c r="BS188" i="9"/>
  <c r="BH196" i="9" s="1"/>
  <c r="DO181" i="9"/>
  <c r="DK189" i="9"/>
  <c r="DO189" i="9" s="1"/>
  <c r="DN181" i="9"/>
  <c r="DJ189" i="9"/>
  <c r="DN189" i="9" s="1"/>
  <c r="DJ154" i="9"/>
  <c r="DJ182" i="9"/>
  <c r="BJ197" i="9"/>
  <c r="BL197" i="9" s="1"/>
  <c r="CK184" i="9"/>
  <c r="DQ152" i="9"/>
  <c r="DB145" i="9"/>
  <c r="CP160" i="9" s="1"/>
  <c r="DA160" i="9" s="1"/>
  <c r="CP168" i="9" s="1"/>
  <c r="DB174" i="9"/>
  <c r="CD159" i="9"/>
  <c r="CW160" i="9" l="1"/>
  <c r="DT146" i="9"/>
  <c r="DI159" i="9" s="1"/>
  <c r="CI156" i="9"/>
  <c r="CY182" i="9"/>
  <c r="BJ196" i="9"/>
  <c r="BL196" i="9" s="1"/>
  <c r="DC153" i="9"/>
  <c r="CX162" i="9"/>
  <c r="CZ162" i="9" s="1"/>
  <c r="BJ195" i="9"/>
  <c r="BL195" i="9" s="1"/>
  <c r="DN187" i="9"/>
  <c r="DP187" i="9" s="1"/>
  <c r="DR187" i="9" s="1"/>
  <c r="DC183" i="9"/>
  <c r="DC191" i="9" s="1"/>
  <c r="DC192" i="9" s="1"/>
  <c r="CR197" i="9" s="1"/>
  <c r="DT152" i="9"/>
  <c r="BI196" i="9"/>
  <c r="BK196" i="9" s="1"/>
  <c r="CB169" i="9"/>
  <c r="CD169" i="9" s="1"/>
  <c r="CY190" i="9"/>
  <c r="DC155" i="9"/>
  <c r="DC163" i="9" s="1"/>
  <c r="DC164" i="9" s="1"/>
  <c r="CR169" i="9" s="1"/>
  <c r="CJ162" i="9"/>
  <c r="DO188" i="9"/>
  <c r="CK156" i="9"/>
  <c r="DP153" i="9"/>
  <c r="DR153" i="9" s="1"/>
  <c r="DT153" i="9" s="1"/>
  <c r="CP190" i="9"/>
  <c r="DA190" i="9" s="1"/>
  <c r="DA183" i="9"/>
  <c r="DA191" i="9" s="1"/>
  <c r="DA192" i="9" s="1"/>
  <c r="CP197" i="9" s="1"/>
  <c r="CJ156" i="9"/>
  <c r="CF160" i="9"/>
  <c r="CH160" i="9" s="1"/>
  <c r="CJ160" i="9" s="1"/>
  <c r="BY168" i="9" s="1"/>
  <c r="DQ189" i="9"/>
  <c r="DN188" i="9"/>
  <c r="DP188" i="9" s="1"/>
  <c r="DR188" i="9" s="1"/>
  <c r="DA155" i="9"/>
  <c r="DA163" i="9" s="1"/>
  <c r="DA164" i="9" s="1"/>
  <c r="CP169" i="9" s="1"/>
  <c r="CW188" i="9"/>
  <c r="CX154" i="9"/>
  <c r="CZ154" i="9" s="1"/>
  <c r="DC154" i="9" s="1"/>
  <c r="DB183" i="9"/>
  <c r="DB191" i="9" s="1"/>
  <c r="DB192" i="9" s="1"/>
  <c r="CQ197" i="9" s="1"/>
  <c r="DC181" i="9"/>
  <c r="DB181" i="9"/>
  <c r="DP181" i="9"/>
  <c r="DR181" i="9" s="1"/>
  <c r="DT181" i="9" s="1"/>
  <c r="DB155" i="9"/>
  <c r="DB163" i="9" s="1"/>
  <c r="DB164" i="9" s="1"/>
  <c r="CQ169" i="9" s="1"/>
  <c r="CF159" i="9"/>
  <c r="CH159" i="9" s="1"/>
  <c r="CK159" i="9" s="1"/>
  <c r="BZ167" i="9" s="1"/>
  <c r="CV187" i="9"/>
  <c r="CJ182" i="9"/>
  <c r="CK182" i="9"/>
  <c r="DP161" i="9"/>
  <c r="DR161" i="9" s="1"/>
  <c r="CB196" i="9"/>
  <c r="CD196" i="9" s="1"/>
  <c r="CG160" i="9"/>
  <c r="CV188" i="9"/>
  <c r="DI162" i="9"/>
  <c r="DS154" i="9"/>
  <c r="CQ189" i="9"/>
  <c r="CQ187" i="9"/>
  <c r="CK154" i="9"/>
  <c r="CJ154" i="9"/>
  <c r="CP189" i="9"/>
  <c r="DA189" i="9" s="1"/>
  <c r="CP187" i="9"/>
  <c r="DA187" i="9" s="1"/>
  <c r="CP195" i="9" s="1"/>
  <c r="CX182" i="9"/>
  <c r="CZ182" i="9" s="1"/>
  <c r="DP189" i="9"/>
  <c r="DR189" i="9" s="1"/>
  <c r="DT189" i="9" s="1"/>
  <c r="CQ190" i="9"/>
  <c r="CK190" i="9"/>
  <c r="CY154" i="9"/>
  <c r="CQ159" i="9"/>
  <c r="CQ161" i="9"/>
  <c r="CK161" i="9"/>
  <c r="CJ161" i="9"/>
  <c r="BJ168" i="9"/>
  <c r="BL168" i="9" s="1"/>
  <c r="BI168" i="9"/>
  <c r="BK168" i="9" s="1"/>
  <c r="DN154" i="9"/>
  <c r="DJ162" i="9"/>
  <c r="DN162" i="9" s="1"/>
  <c r="DT145" i="9"/>
  <c r="DH160" i="9" s="1"/>
  <c r="DS160" i="9" s="1"/>
  <c r="DH168" i="9" s="1"/>
  <c r="DI187" i="9"/>
  <c r="CA196" i="9"/>
  <c r="CC196" i="9" s="1"/>
  <c r="BI195" i="9"/>
  <c r="BK195" i="9" s="1"/>
  <c r="CP162" i="9"/>
  <c r="DA162" i="9" s="1"/>
  <c r="CV160" i="9"/>
  <c r="CY162" i="9"/>
  <c r="DK190" i="9"/>
  <c r="DO190" i="9" s="1"/>
  <c r="DO182" i="9"/>
  <c r="DI190" i="9"/>
  <c r="DI188" i="9"/>
  <c r="DS182" i="9"/>
  <c r="BJ167" i="9"/>
  <c r="BL167" i="9" s="1"/>
  <c r="BI167" i="9"/>
  <c r="BK167" i="9" s="1"/>
  <c r="DU180" i="9"/>
  <c r="DU183" i="9" s="1"/>
  <c r="DU191" i="9" s="1"/>
  <c r="DU192" i="9" s="1"/>
  <c r="DJ197" i="9" s="1"/>
  <c r="DT180" i="9"/>
  <c r="DN182" i="9"/>
  <c r="DJ190" i="9"/>
  <c r="DN190" i="9" s="1"/>
  <c r="DK159" i="9"/>
  <c r="DJ159" i="9"/>
  <c r="DJ160" i="9"/>
  <c r="DK160" i="9"/>
  <c r="DM160" i="9"/>
  <c r="DL160" i="9"/>
  <c r="DL159" i="9"/>
  <c r="DM159" i="9"/>
  <c r="DT173" i="9"/>
  <c r="DH188" i="9" s="1"/>
  <c r="DS188" i="9" s="1"/>
  <c r="DH196" i="9" s="1"/>
  <c r="CG159" i="9"/>
  <c r="DQ161" i="9"/>
  <c r="CK187" i="9"/>
  <c r="BZ195" i="9" s="1"/>
  <c r="CB195" i="9" s="1"/>
  <c r="CD195" i="9" s="1"/>
  <c r="CV159" i="9"/>
  <c r="CQ162" i="9"/>
  <c r="CP159" i="9"/>
  <c r="DA159" i="9" s="1"/>
  <c r="CP167" i="9" s="1"/>
  <c r="CP161" i="9"/>
  <c r="DA161" i="9" s="1"/>
  <c r="DO154" i="9"/>
  <c r="DK162" i="9"/>
  <c r="DO162" i="9" s="1"/>
  <c r="CX190" i="9"/>
  <c r="CZ190" i="9" s="1"/>
  <c r="DQ181" i="9"/>
  <c r="DQ153" i="9"/>
  <c r="CW159" i="9"/>
  <c r="CQ188" i="9"/>
  <c r="CW187" i="9"/>
  <c r="CQ160" i="9"/>
  <c r="CX160" i="9" l="1"/>
  <c r="CZ160" i="9" s="1"/>
  <c r="DC160" i="9" s="1"/>
  <c r="CR168" i="9" s="1"/>
  <c r="DU155" i="9"/>
  <c r="DU156" i="9" s="1"/>
  <c r="DI161" i="9"/>
  <c r="DT161" i="9" s="1"/>
  <c r="DT155" i="9"/>
  <c r="DT163" i="9" s="1"/>
  <c r="DT164" i="9" s="1"/>
  <c r="DI169" i="9" s="1"/>
  <c r="DI160" i="9"/>
  <c r="CK160" i="9"/>
  <c r="BZ168" i="9" s="1"/>
  <c r="CA168" i="9" s="1"/>
  <c r="CC168" i="9" s="1"/>
  <c r="DC156" i="9"/>
  <c r="DQ187" i="9"/>
  <c r="DU181" i="9"/>
  <c r="CX188" i="9"/>
  <c r="CZ188" i="9" s="1"/>
  <c r="DC188" i="9" s="1"/>
  <c r="CR196" i="9" s="1"/>
  <c r="DB156" i="9"/>
  <c r="CA195" i="9"/>
  <c r="CC195" i="9" s="1"/>
  <c r="DO159" i="9"/>
  <c r="CY160" i="9"/>
  <c r="DA184" i="9"/>
  <c r="DC184" i="9"/>
  <c r="DO160" i="9"/>
  <c r="CT197" i="9"/>
  <c r="CV197" i="9" s="1"/>
  <c r="DQ188" i="9"/>
  <c r="DU153" i="9"/>
  <c r="CY188" i="9"/>
  <c r="DB154" i="9"/>
  <c r="DS155" i="9"/>
  <c r="DS163" i="9" s="1"/>
  <c r="DS164" i="9" s="1"/>
  <c r="DH169" i="9" s="1"/>
  <c r="DB184" i="9"/>
  <c r="CX159" i="9"/>
  <c r="CZ159" i="9" s="1"/>
  <c r="DC159" i="9" s="1"/>
  <c r="CR167" i="9" s="1"/>
  <c r="DQ190" i="9"/>
  <c r="CY187" i="9"/>
  <c r="DA156" i="9"/>
  <c r="DQ154" i="9"/>
  <c r="CJ159" i="9"/>
  <c r="BY167" i="9" s="1"/>
  <c r="CB167" i="9" s="1"/>
  <c r="CD167" i="9" s="1"/>
  <c r="DQ182" i="9"/>
  <c r="DT183" i="9"/>
  <c r="DT191" i="9" s="1"/>
  <c r="DT192" i="9" s="1"/>
  <c r="DI197" i="9" s="1"/>
  <c r="DQ162" i="9"/>
  <c r="DN160" i="9"/>
  <c r="DT187" i="9"/>
  <c r="DI195" i="9" s="1"/>
  <c r="DU187" i="9"/>
  <c r="DJ195" i="9" s="1"/>
  <c r="DB189" i="9"/>
  <c r="DC189" i="9"/>
  <c r="DB161" i="9"/>
  <c r="DC161" i="9"/>
  <c r="DC182" i="9"/>
  <c r="DB182" i="9"/>
  <c r="DP154" i="9"/>
  <c r="DR154" i="9" s="1"/>
  <c r="DP162" i="9"/>
  <c r="DR162" i="9" s="1"/>
  <c r="DU162" i="9" s="1"/>
  <c r="DH162" i="9"/>
  <c r="DS162" i="9" s="1"/>
  <c r="CB168" i="9"/>
  <c r="CD168" i="9" s="1"/>
  <c r="CY159" i="9"/>
  <c r="DU189" i="9"/>
  <c r="DC162" i="9"/>
  <c r="DB162" i="9"/>
  <c r="DT188" i="9"/>
  <c r="DI196" i="9" s="1"/>
  <c r="DU188" i="9"/>
  <c r="DJ196" i="9" s="1"/>
  <c r="DP182" i="9"/>
  <c r="DR182" i="9" s="1"/>
  <c r="CA167" i="9"/>
  <c r="CC167" i="9" s="1"/>
  <c r="DH187" i="9"/>
  <c r="DS187" i="9" s="1"/>
  <c r="DH195" i="9" s="1"/>
  <c r="DH189" i="9"/>
  <c r="DS189" i="9" s="1"/>
  <c r="DS183" i="9"/>
  <c r="DS191" i="9" s="1"/>
  <c r="DS192" i="9" s="1"/>
  <c r="DH197" i="9" s="1"/>
  <c r="DH159" i="9"/>
  <c r="DS159" i="9" s="1"/>
  <c r="DH167" i="9" s="1"/>
  <c r="DH161" i="9"/>
  <c r="DS161" i="9" s="1"/>
  <c r="DB190" i="9"/>
  <c r="DC190" i="9"/>
  <c r="DU184" i="9"/>
  <c r="CX187" i="9"/>
  <c r="CZ187" i="9" s="1"/>
  <c r="DC187" i="9" s="1"/>
  <c r="CR195" i="9" s="1"/>
  <c r="CT169" i="9"/>
  <c r="CV169" i="9" s="1"/>
  <c r="DN159" i="9"/>
  <c r="DP190" i="9"/>
  <c r="DR190" i="9" s="1"/>
  <c r="DU190" i="9" s="1"/>
  <c r="DH190" i="9"/>
  <c r="DS190" i="9" s="1"/>
  <c r="DU161" i="9" l="1"/>
  <c r="DB160" i="9"/>
  <c r="CQ168" i="9" s="1"/>
  <c r="CT168" i="9" s="1"/>
  <c r="CV168" i="9" s="1"/>
  <c r="DT156" i="9"/>
  <c r="DU163" i="9"/>
  <c r="DU164" i="9" s="1"/>
  <c r="DJ169" i="9" s="1"/>
  <c r="DL169" i="9" s="1"/>
  <c r="DN169" i="9" s="1"/>
  <c r="DB188" i="9"/>
  <c r="CQ196" i="9" s="1"/>
  <c r="CS196" i="9" s="1"/>
  <c r="CU196" i="9" s="1"/>
  <c r="DP159" i="9"/>
  <c r="DR159" i="9" s="1"/>
  <c r="DT159" i="9" s="1"/>
  <c r="DI167" i="9" s="1"/>
  <c r="DP160" i="9"/>
  <c r="DR160" i="9" s="1"/>
  <c r="DU160" i="9" s="1"/>
  <c r="DJ168" i="9" s="1"/>
  <c r="DT190" i="9"/>
  <c r="DQ160" i="9"/>
  <c r="DT184" i="9"/>
  <c r="DB159" i="9"/>
  <c r="CQ167" i="9" s="1"/>
  <c r="CT167" i="9" s="1"/>
  <c r="CV167" i="9" s="1"/>
  <c r="DS156" i="9"/>
  <c r="DK196" i="9"/>
  <c r="DM196" i="9" s="1"/>
  <c r="DL197" i="9"/>
  <c r="DN197" i="9" s="1"/>
  <c r="DQ159" i="9"/>
  <c r="DT162" i="9"/>
  <c r="DB187" i="9"/>
  <c r="CQ195" i="9" s="1"/>
  <c r="DU182" i="9"/>
  <c r="DT182" i="9"/>
  <c r="DL196" i="9"/>
  <c r="DN196" i="9" s="1"/>
  <c r="DS184" i="9"/>
  <c r="DK195" i="9"/>
  <c r="DM195" i="9" s="1"/>
  <c r="DL195" i="9"/>
  <c r="DN195" i="9" s="1"/>
  <c r="DT154" i="9"/>
  <c r="DU154" i="9"/>
  <c r="CS168" i="9" l="1"/>
  <c r="CU168" i="9" s="1"/>
  <c r="DU159" i="9"/>
  <c r="DJ167" i="9" s="1"/>
  <c r="DL167" i="9" s="1"/>
  <c r="DN167" i="9" s="1"/>
  <c r="CT196" i="9"/>
  <c r="CV196" i="9" s="1"/>
  <c r="DT160" i="9"/>
  <c r="DI168" i="9" s="1"/>
  <c r="DL168" i="9" s="1"/>
  <c r="DN168" i="9" s="1"/>
  <c r="CS167" i="9"/>
  <c r="CU167" i="9" s="1"/>
  <c r="CS195" i="9"/>
  <c r="CU195" i="9" s="1"/>
  <c r="CT195" i="9"/>
  <c r="CV195" i="9" s="1"/>
  <c r="DK167" i="9" l="1"/>
  <c r="DM167" i="9" s="1"/>
  <c r="DK168" i="9"/>
  <c r="DM168" i="9" s="1"/>
  <c r="DJ62" i="7" l="1"/>
  <c r="DJ34" i="7"/>
  <c r="CR62" i="7"/>
  <c r="CR34" i="7"/>
  <c r="BZ62" i="7"/>
  <c r="BZ34" i="7"/>
  <c r="BH62" i="7"/>
  <c r="BH34" i="7"/>
  <c r="AP62" i="7"/>
  <c r="AP34" i="7"/>
  <c r="X62" i="7"/>
  <c r="X34" i="7"/>
  <c r="F62" i="7"/>
  <c r="F34" i="7"/>
  <c r="G3" i="7"/>
  <c r="H2" i="7"/>
  <c r="G5" i="7"/>
  <c r="J5" i="7" l="1"/>
  <c r="AT5" i="7"/>
  <c r="DN5" i="7"/>
  <c r="CD5" i="7"/>
  <c r="CV5" i="7"/>
  <c r="BL5" i="7"/>
  <c r="Y5" i="7"/>
  <c r="B33" i="7"/>
  <c r="AB5" i="7"/>
  <c r="C5" i="7"/>
  <c r="B5" i="7"/>
  <c r="B7" i="7"/>
  <c r="N3" i="7"/>
  <c r="N2" i="7"/>
  <c r="B39" i="7" l="1"/>
  <c r="T33" i="7"/>
  <c r="AL33" i="7" s="1"/>
  <c r="C7" i="7"/>
  <c r="E7" i="7"/>
  <c r="G7" i="7"/>
  <c r="D7" i="7"/>
  <c r="H7" i="7"/>
  <c r="I7" i="7"/>
  <c r="J7" i="7"/>
  <c r="F7" i="7"/>
  <c r="A7" i="7"/>
  <c r="B61" i="7"/>
  <c r="B89" i="7" s="1"/>
  <c r="A57" i="7"/>
  <c r="I3" i="7"/>
  <c r="B90" i="7" l="1"/>
  <c r="B117" i="7"/>
  <c r="A113" i="7"/>
  <c r="B95" i="7"/>
  <c r="B96" i="7" s="1"/>
  <c r="B97" i="7" s="1"/>
  <c r="B98" i="7" s="1"/>
  <c r="B144" i="7"/>
  <c r="A167" i="7" s="1"/>
  <c r="B172" i="7"/>
  <c r="A195" i="7" s="1"/>
  <c r="B88" i="7"/>
  <c r="A111" i="7" s="1"/>
  <c r="B116" i="7"/>
  <c r="A139" i="7" s="1"/>
  <c r="AL61" i="7"/>
  <c r="AL89" i="7" s="1"/>
  <c r="BD33" i="7"/>
  <c r="AL39" i="7"/>
  <c r="AL40" i="7" s="1"/>
  <c r="AL41" i="7" s="1"/>
  <c r="AL42" i="7" s="1"/>
  <c r="AK57" i="7"/>
  <c r="DF30" i="7"/>
  <c r="DF28" i="7"/>
  <c r="DF27" i="7"/>
  <c r="DF29" i="7"/>
  <c r="CN30" i="7"/>
  <c r="CN27" i="7"/>
  <c r="CN28" i="7"/>
  <c r="CN29" i="7"/>
  <c r="BV30" i="7"/>
  <c r="BV28" i="7"/>
  <c r="BV29" i="7"/>
  <c r="BV27" i="7"/>
  <c r="BD30" i="7"/>
  <c r="BD27" i="7"/>
  <c r="BD29" i="7"/>
  <c r="BD28" i="7"/>
  <c r="AL30" i="7"/>
  <c r="AL28" i="7"/>
  <c r="AL27" i="7"/>
  <c r="AL29" i="7"/>
  <c r="T27" i="7"/>
  <c r="T28" i="7"/>
  <c r="T29" i="7"/>
  <c r="T30" i="7"/>
  <c r="S57" i="7"/>
  <c r="T61" i="7"/>
  <c r="T89" i="7" s="1"/>
  <c r="T39" i="7"/>
  <c r="T40" i="7" s="1"/>
  <c r="T41" i="7" s="1"/>
  <c r="T42" i="7" s="1"/>
  <c r="A85" i="7"/>
  <c r="B32" i="7"/>
  <c r="B60" i="7"/>
  <c r="B67" i="7"/>
  <c r="B68" i="7" s="1"/>
  <c r="B69" i="7" s="1"/>
  <c r="B70" i="7" s="1"/>
  <c r="B8" i="7"/>
  <c r="B62" i="7"/>
  <c r="T117" i="7" l="1"/>
  <c r="T90" i="7"/>
  <c r="S113" i="7"/>
  <c r="T95" i="7"/>
  <c r="T96" i="7" s="1"/>
  <c r="T97" i="7" s="1"/>
  <c r="T98" i="7" s="1"/>
  <c r="B118" i="7"/>
  <c r="B145" i="7"/>
  <c r="A141" i="7"/>
  <c r="B123" i="7"/>
  <c r="B124" i="7" s="1"/>
  <c r="B125" i="7" s="1"/>
  <c r="B126" i="7" s="1"/>
  <c r="AK113" i="7"/>
  <c r="AL117" i="7"/>
  <c r="AL90" i="7"/>
  <c r="AL95" i="7"/>
  <c r="AL96" i="7" s="1"/>
  <c r="AL97" i="7" s="1"/>
  <c r="AL98" i="7" s="1"/>
  <c r="AK85" i="7"/>
  <c r="AL62" i="7"/>
  <c r="AL67" i="7"/>
  <c r="AL68" i="7" s="1"/>
  <c r="AL69" i="7" s="1"/>
  <c r="AL70" i="7" s="1"/>
  <c r="BD39" i="7"/>
  <c r="BD40" i="7" s="1"/>
  <c r="BD41" i="7" s="1"/>
  <c r="BD42" i="7" s="1"/>
  <c r="BV33" i="7"/>
  <c r="BD61" i="7"/>
  <c r="BD89" i="7" s="1"/>
  <c r="BC57" i="7"/>
  <c r="DH28" i="7"/>
  <c r="DJ28" i="7"/>
  <c r="DI28" i="7"/>
  <c r="DN28" i="7"/>
  <c r="DK28" i="7"/>
  <c r="DG28" i="7"/>
  <c r="DL28" i="7"/>
  <c r="DM28" i="7"/>
  <c r="DN30" i="7"/>
  <c r="DH30" i="7"/>
  <c r="DG30" i="7"/>
  <c r="DL30" i="7"/>
  <c r="DI30" i="7"/>
  <c r="DK30" i="7"/>
  <c r="DM30" i="7"/>
  <c r="DJ30" i="7"/>
  <c r="DI27" i="7"/>
  <c r="DJ27" i="7"/>
  <c r="DK27" i="7"/>
  <c r="DG27" i="7"/>
  <c r="DN27" i="7"/>
  <c r="DH27" i="7"/>
  <c r="DM27" i="7"/>
  <c r="DL27" i="7"/>
  <c r="DG29" i="7"/>
  <c r="DH29" i="7"/>
  <c r="DI29" i="7"/>
  <c r="DM29" i="7"/>
  <c r="DL29" i="7"/>
  <c r="DJ29" i="7"/>
  <c r="DK29" i="7"/>
  <c r="DN29" i="7"/>
  <c r="CO29" i="7"/>
  <c r="CP29" i="7"/>
  <c r="CT29" i="7"/>
  <c r="CU29" i="7"/>
  <c r="CQ29" i="7"/>
  <c r="CS29" i="7"/>
  <c r="CR29" i="7"/>
  <c r="CV29" i="7"/>
  <c r="CV30" i="7"/>
  <c r="CR30" i="7"/>
  <c r="CS30" i="7"/>
  <c r="CT30" i="7"/>
  <c r="CO30" i="7"/>
  <c r="CP30" i="7"/>
  <c r="CQ30" i="7"/>
  <c r="CU30" i="7"/>
  <c r="CQ27" i="7"/>
  <c r="CO27" i="7"/>
  <c r="CR27" i="7"/>
  <c r="CS27" i="7"/>
  <c r="CT27" i="7"/>
  <c r="CU27" i="7"/>
  <c r="CV27" i="7"/>
  <c r="CP27" i="7"/>
  <c r="CP28" i="7"/>
  <c r="CQ28" i="7"/>
  <c r="CT28" i="7"/>
  <c r="CR28" i="7"/>
  <c r="CU28" i="7"/>
  <c r="CS28" i="7"/>
  <c r="CV28" i="7"/>
  <c r="CO28" i="7"/>
  <c r="BW29" i="7"/>
  <c r="BX29" i="7"/>
  <c r="BZ29" i="7"/>
  <c r="BY29" i="7"/>
  <c r="CC29" i="7"/>
  <c r="CA29" i="7"/>
  <c r="CB29" i="7"/>
  <c r="CD29" i="7"/>
  <c r="CD30" i="7"/>
  <c r="BW30" i="7"/>
  <c r="BX30" i="7"/>
  <c r="BY30" i="7"/>
  <c r="CB30" i="7"/>
  <c r="CC30" i="7"/>
  <c r="BZ30" i="7"/>
  <c r="CA30" i="7"/>
  <c r="BX28" i="7"/>
  <c r="BY28" i="7"/>
  <c r="BZ28" i="7"/>
  <c r="CA28" i="7"/>
  <c r="CD28" i="7"/>
  <c r="CB28" i="7"/>
  <c r="CC28" i="7"/>
  <c r="BW28" i="7"/>
  <c r="BY27" i="7"/>
  <c r="CB27" i="7"/>
  <c r="BZ27" i="7"/>
  <c r="CA27" i="7"/>
  <c r="BW27" i="7"/>
  <c r="BX27" i="7"/>
  <c r="CD27" i="7"/>
  <c r="CC27" i="7"/>
  <c r="BL30" i="7"/>
  <c r="BH30" i="7"/>
  <c r="BI30" i="7"/>
  <c r="BE30" i="7"/>
  <c r="BF30" i="7"/>
  <c r="BG30" i="7"/>
  <c r="BK30" i="7"/>
  <c r="BJ30" i="7"/>
  <c r="BG27" i="7"/>
  <c r="BL27" i="7"/>
  <c r="BH27" i="7"/>
  <c r="BI27" i="7"/>
  <c r="BJ27" i="7"/>
  <c r="BF27" i="7"/>
  <c r="BK27" i="7"/>
  <c r="BE27" i="7"/>
  <c r="BF28" i="7"/>
  <c r="BG28" i="7"/>
  <c r="BI28" i="7"/>
  <c r="BJ28" i="7"/>
  <c r="BK28" i="7"/>
  <c r="BH28" i="7"/>
  <c r="BE28" i="7"/>
  <c r="BL28" i="7"/>
  <c r="BE29" i="7"/>
  <c r="BH29" i="7"/>
  <c r="BF29" i="7"/>
  <c r="BG29" i="7"/>
  <c r="BI29" i="7"/>
  <c r="BL29" i="7"/>
  <c r="BJ29" i="7"/>
  <c r="BK29" i="7"/>
  <c r="AT30" i="7"/>
  <c r="AM30" i="7"/>
  <c r="AN30" i="7"/>
  <c r="AO30" i="7"/>
  <c r="AR30" i="7"/>
  <c r="AQ30" i="7"/>
  <c r="AP30" i="7"/>
  <c r="AS30" i="7"/>
  <c r="AM29" i="7"/>
  <c r="AP29" i="7"/>
  <c r="AN29" i="7"/>
  <c r="AO29" i="7"/>
  <c r="AS29" i="7"/>
  <c r="AQ29" i="7"/>
  <c r="AR29" i="7"/>
  <c r="AT29" i="7"/>
  <c r="AN28" i="7"/>
  <c r="AO28" i="7"/>
  <c r="AP28" i="7"/>
  <c r="AQ28" i="7"/>
  <c r="AT28" i="7"/>
  <c r="AR28" i="7"/>
  <c r="AM28" i="7"/>
  <c r="AS28" i="7"/>
  <c r="AO27" i="7"/>
  <c r="AP27" i="7"/>
  <c r="AR27" i="7"/>
  <c r="AQ27" i="7"/>
  <c r="AM27" i="7"/>
  <c r="AN27" i="7"/>
  <c r="AT27" i="7"/>
  <c r="AS27" i="7"/>
  <c r="U30" i="7"/>
  <c r="Y30" i="7"/>
  <c r="V30" i="7"/>
  <c r="Z30" i="7"/>
  <c r="AA30" i="7"/>
  <c r="W30" i="7"/>
  <c r="X30" i="7"/>
  <c r="AB30" i="7"/>
  <c r="X27" i="7"/>
  <c r="Y27" i="7"/>
  <c r="U27" i="7"/>
  <c r="Z27" i="7"/>
  <c r="V27" i="7"/>
  <c r="AA27" i="7"/>
  <c r="AB27" i="7"/>
  <c r="W27" i="7"/>
  <c r="W28" i="7"/>
  <c r="V28" i="7"/>
  <c r="X28" i="7"/>
  <c r="Y28" i="7"/>
  <c r="AA28" i="7"/>
  <c r="AB28" i="7"/>
  <c r="Z28" i="7"/>
  <c r="U28" i="7"/>
  <c r="V29" i="7"/>
  <c r="W29" i="7"/>
  <c r="Z29" i="7"/>
  <c r="X29" i="7"/>
  <c r="AB29" i="7"/>
  <c r="U29" i="7"/>
  <c r="Y29" i="7"/>
  <c r="AA29" i="7"/>
  <c r="T62" i="7"/>
  <c r="T67" i="7"/>
  <c r="T68" i="7" s="1"/>
  <c r="T69" i="7" s="1"/>
  <c r="T70" i="7" s="1"/>
  <c r="S85" i="7"/>
  <c r="C8" i="7"/>
  <c r="F8" i="7"/>
  <c r="I8" i="7"/>
  <c r="D8" i="7"/>
  <c r="E8" i="7"/>
  <c r="G8" i="7"/>
  <c r="J8" i="7"/>
  <c r="H8" i="7"/>
  <c r="A55" i="7"/>
  <c r="A83" i="7"/>
  <c r="B9" i="7"/>
  <c r="B30" i="7"/>
  <c r="B28" i="7"/>
  <c r="B27" i="7"/>
  <c r="B29" i="7"/>
  <c r="BC113" i="7" l="1"/>
  <c r="BD117" i="7"/>
  <c r="BD90" i="7"/>
  <c r="BD95" i="7"/>
  <c r="BD96" i="7" s="1"/>
  <c r="BD97" i="7" s="1"/>
  <c r="BD98" i="7" s="1"/>
  <c r="AK141" i="7"/>
  <c r="AL145" i="7"/>
  <c r="AL118" i="7"/>
  <c r="AL123" i="7"/>
  <c r="AL124" i="7" s="1"/>
  <c r="AL125" i="7" s="1"/>
  <c r="AL126" i="7" s="1"/>
  <c r="B146" i="7"/>
  <c r="A169" i="7"/>
  <c r="B173" i="7"/>
  <c r="B151" i="7"/>
  <c r="B152" i="7" s="1"/>
  <c r="B153" i="7" s="1"/>
  <c r="B154" i="7" s="1"/>
  <c r="T145" i="7"/>
  <c r="S141" i="7"/>
  <c r="T118" i="7"/>
  <c r="T123" i="7"/>
  <c r="T124" i="7" s="1"/>
  <c r="T125" i="7" s="1"/>
  <c r="T126" i="7" s="1"/>
  <c r="BV61" i="7"/>
  <c r="BV89" i="7" s="1"/>
  <c r="CN33" i="7"/>
  <c r="BV39" i="7"/>
  <c r="BV40" i="7" s="1"/>
  <c r="BV41" i="7" s="1"/>
  <c r="BV42" i="7" s="1"/>
  <c r="BU57" i="7"/>
  <c r="BD67" i="7"/>
  <c r="BD68" i="7" s="1"/>
  <c r="BD69" i="7" s="1"/>
  <c r="BD70" i="7" s="1"/>
  <c r="BD62" i="7"/>
  <c r="BC85" i="7"/>
  <c r="C28" i="7"/>
  <c r="E28" i="7"/>
  <c r="H28" i="7"/>
  <c r="D28" i="7"/>
  <c r="F28" i="7"/>
  <c r="I28" i="7"/>
  <c r="J28" i="7"/>
  <c r="G28" i="7"/>
  <c r="C27" i="7"/>
  <c r="D27" i="7"/>
  <c r="E27" i="7"/>
  <c r="G27" i="7"/>
  <c r="H27" i="7"/>
  <c r="J27" i="7"/>
  <c r="F27" i="7"/>
  <c r="I27" i="7"/>
  <c r="C29" i="7"/>
  <c r="F29" i="7"/>
  <c r="I29" i="7"/>
  <c r="D29" i="7"/>
  <c r="G29" i="7"/>
  <c r="J29" i="7"/>
  <c r="E29" i="7"/>
  <c r="H29" i="7"/>
  <c r="C9" i="7"/>
  <c r="E9" i="7"/>
  <c r="H9" i="7"/>
  <c r="D9" i="7"/>
  <c r="F9" i="7"/>
  <c r="G9" i="7"/>
  <c r="I9" i="7"/>
  <c r="J9" i="7"/>
  <c r="C30" i="7"/>
  <c r="G30" i="7"/>
  <c r="D30" i="7"/>
  <c r="E30" i="7"/>
  <c r="H30" i="7"/>
  <c r="I30" i="7"/>
  <c r="J30" i="7"/>
  <c r="F30" i="7"/>
  <c r="B10" i="7"/>
  <c r="B174" i="7" l="1"/>
  <c r="A197" i="7"/>
  <c r="B179" i="7"/>
  <c r="B180" i="7" s="1"/>
  <c r="B181" i="7" s="1"/>
  <c r="B182" i="7" s="1"/>
  <c r="AL146" i="7"/>
  <c r="AL173" i="7"/>
  <c r="AK169" i="7"/>
  <c r="AL151" i="7"/>
  <c r="AL152" i="7" s="1"/>
  <c r="AL153" i="7" s="1"/>
  <c r="AL154" i="7" s="1"/>
  <c r="BC141" i="7"/>
  <c r="BD145" i="7"/>
  <c r="BD118" i="7"/>
  <c r="BD123" i="7"/>
  <c r="BD124" i="7" s="1"/>
  <c r="BD125" i="7" s="1"/>
  <c r="BD126" i="7" s="1"/>
  <c r="BV95" i="7"/>
  <c r="BV96" i="7" s="1"/>
  <c r="BV97" i="7" s="1"/>
  <c r="BV98" i="7" s="1"/>
  <c r="BV90" i="7"/>
  <c r="BV117" i="7"/>
  <c r="BU113" i="7"/>
  <c r="T151" i="7"/>
  <c r="T152" i="7" s="1"/>
  <c r="T153" i="7" s="1"/>
  <c r="T154" i="7" s="1"/>
  <c r="T173" i="7"/>
  <c r="T146" i="7"/>
  <c r="S169" i="7"/>
  <c r="BV67" i="7"/>
  <c r="BV68" i="7" s="1"/>
  <c r="BV69" i="7" s="1"/>
  <c r="BV70" i="7" s="1"/>
  <c r="BU85" i="7"/>
  <c r="BV62" i="7"/>
  <c r="CN61" i="7"/>
  <c r="CN89" i="7" s="1"/>
  <c r="DF33" i="7"/>
  <c r="CM57" i="7"/>
  <c r="CN39" i="7"/>
  <c r="CN40" i="7" s="1"/>
  <c r="CN41" i="7" s="1"/>
  <c r="CN42" i="7" s="1"/>
  <c r="C10" i="7"/>
  <c r="D10" i="7"/>
  <c r="G10" i="7"/>
  <c r="H10" i="7"/>
  <c r="F10" i="7"/>
  <c r="I10" i="7"/>
  <c r="J10" i="7"/>
  <c r="E10" i="7"/>
  <c r="B11" i="7"/>
  <c r="CN90" i="7" l="1"/>
  <c r="CN117" i="7"/>
  <c r="CM113" i="7"/>
  <c r="CN95" i="7"/>
  <c r="CN96" i="7" s="1"/>
  <c r="CN97" i="7" s="1"/>
  <c r="CN98" i="7" s="1"/>
  <c r="BV123" i="7"/>
  <c r="BV124" i="7" s="1"/>
  <c r="BV125" i="7" s="1"/>
  <c r="BV126" i="7" s="1"/>
  <c r="BV118" i="7"/>
  <c r="BV145" i="7"/>
  <c r="BU141" i="7"/>
  <c r="T179" i="7"/>
  <c r="T180" i="7" s="1"/>
  <c r="T181" i="7" s="1"/>
  <c r="T182" i="7" s="1"/>
  <c r="S197" i="7"/>
  <c r="T174" i="7"/>
  <c r="BC169" i="7"/>
  <c r="BD173" i="7"/>
  <c r="BD146" i="7"/>
  <c r="BD151" i="7"/>
  <c r="BD152" i="7" s="1"/>
  <c r="BD153" i="7" s="1"/>
  <c r="BD154" i="7" s="1"/>
  <c r="AL174" i="7"/>
  <c r="AK197" i="7"/>
  <c r="AL179" i="7"/>
  <c r="AL180" i="7" s="1"/>
  <c r="AL181" i="7" s="1"/>
  <c r="AL182" i="7" s="1"/>
  <c r="CN62" i="7"/>
  <c r="CM85" i="7"/>
  <c r="CN67" i="7"/>
  <c r="CN68" i="7" s="1"/>
  <c r="CN69" i="7" s="1"/>
  <c r="CN70" i="7" s="1"/>
  <c r="DE57" i="7"/>
  <c r="DF39" i="7"/>
  <c r="DF40" i="7" s="1"/>
  <c r="DF41" i="7" s="1"/>
  <c r="DF42" i="7" s="1"/>
  <c r="DF61" i="7"/>
  <c r="DF89" i="7" s="1"/>
  <c r="C11" i="7"/>
  <c r="F11" i="7"/>
  <c r="E67" i="7" s="1"/>
  <c r="I11" i="7"/>
  <c r="H67" i="7" s="1"/>
  <c r="D11" i="7"/>
  <c r="E11" i="7"/>
  <c r="D67" i="7" s="1"/>
  <c r="G11" i="7"/>
  <c r="F67" i="7" s="1"/>
  <c r="H11" i="7"/>
  <c r="G67" i="7" s="1"/>
  <c r="J11" i="7"/>
  <c r="I67" i="7" s="1"/>
  <c r="B40" i="7"/>
  <c r="B12" i="7"/>
  <c r="BV151" i="7" l="1"/>
  <c r="BV152" i="7" s="1"/>
  <c r="BV153" i="7" s="1"/>
  <c r="BV154" i="7" s="1"/>
  <c r="BU169" i="7"/>
  <c r="BV146" i="7"/>
  <c r="BV173" i="7"/>
  <c r="DE113" i="7"/>
  <c r="DF117" i="7"/>
  <c r="DF90" i="7"/>
  <c r="DF95" i="7"/>
  <c r="DF96" i="7" s="1"/>
  <c r="DF97" i="7" s="1"/>
  <c r="DF98" i="7" s="1"/>
  <c r="CN145" i="7"/>
  <c r="CN118" i="7"/>
  <c r="CM141" i="7"/>
  <c r="CN123" i="7"/>
  <c r="CN124" i="7" s="1"/>
  <c r="CN125" i="7" s="1"/>
  <c r="CN126" i="7" s="1"/>
  <c r="BC197" i="7"/>
  <c r="BD174" i="7"/>
  <c r="BD179" i="7"/>
  <c r="BD180" i="7" s="1"/>
  <c r="BD181" i="7" s="1"/>
  <c r="BD182" i="7" s="1"/>
  <c r="DF67" i="7"/>
  <c r="DF68" i="7" s="1"/>
  <c r="DF69" i="7" s="1"/>
  <c r="DF70" i="7" s="1"/>
  <c r="DE85" i="7"/>
  <c r="DF62" i="7"/>
  <c r="C12" i="7"/>
  <c r="D12" i="7"/>
  <c r="E12" i="7"/>
  <c r="D68" i="7" s="1"/>
  <c r="H12" i="7"/>
  <c r="G68" i="7" s="1"/>
  <c r="J12" i="7"/>
  <c r="I68" i="7" s="1"/>
  <c r="F12" i="7"/>
  <c r="E68" i="7" s="1"/>
  <c r="G12" i="7"/>
  <c r="F68" i="7" s="1"/>
  <c r="I12" i="7"/>
  <c r="H68" i="7" s="1"/>
  <c r="J67" i="7"/>
  <c r="K67" i="7"/>
  <c r="O67" i="7"/>
  <c r="B41" i="7"/>
  <c r="B13" i="7"/>
  <c r="DE141" i="7" l="1"/>
  <c r="DF118" i="7"/>
  <c r="DF145" i="7"/>
  <c r="DF123" i="7"/>
  <c r="DF124" i="7" s="1"/>
  <c r="DF125" i="7" s="1"/>
  <c r="DF126" i="7" s="1"/>
  <c r="BV179" i="7"/>
  <c r="BV180" i="7" s="1"/>
  <c r="BV181" i="7" s="1"/>
  <c r="BV182" i="7" s="1"/>
  <c r="BV174" i="7"/>
  <c r="BU197" i="7"/>
  <c r="CN151" i="7"/>
  <c r="CN152" i="7" s="1"/>
  <c r="CN153" i="7" s="1"/>
  <c r="CN154" i="7" s="1"/>
  <c r="CN146" i="7"/>
  <c r="CN173" i="7"/>
  <c r="CM169" i="7"/>
  <c r="C13" i="7"/>
  <c r="E13" i="7"/>
  <c r="D69" i="7" s="1"/>
  <c r="D13" i="7"/>
  <c r="F13" i="7"/>
  <c r="E69" i="7" s="1"/>
  <c r="G13" i="7"/>
  <c r="F69" i="7" s="1"/>
  <c r="P60" i="7" s="1"/>
  <c r="I76" i="7" s="1"/>
  <c r="H13" i="7"/>
  <c r="G69" i="7" s="1"/>
  <c r="I13" i="7"/>
  <c r="H69" i="7" s="1"/>
  <c r="H77" i="7" s="1"/>
  <c r="J13" i="7"/>
  <c r="I69" i="7" s="1"/>
  <c r="I77" i="7" s="1"/>
  <c r="L67" i="7"/>
  <c r="N67" i="7" s="1"/>
  <c r="Q67" i="7" s="1"/>
  <c r="J68" i="7"/>
  <c r="O68" i="7"/>
  <c r="K68" i="7"/>
  <c r="M67" i="7"/>
  <c r="B42" i="7"/>
  <c r="B14" i="7"/>
  <c r="CN179" i="7" l="1"/>
  <c r="CN180" i="7" s="1"/>
  <c r="CN181" i="7" s="1"/>
  <c r="CN182" i="7" s="1"/>
  <c r="CN174" i="7"/>
  <c r="CM197" i="7"/>
  <c r="DE169" i="7"/>
  <c r="DF173" i="7"/>
  <c r="DF146" i="7"/>
  <c r="DF151" i="7"/>
  <c r="DF152" i="7" s="1"/>
  <c r="DF153" i="7" s="1"/>
  <c r="DF154" i="7" s="1"/>
  <c r="C14" i="7"/>
  <c r="F14" i="7"/>
  <c r="E70" i="7" s="1"/>
  <c r="P62" i="7" s="1"/>
  <c r="I14" i="7"/>
  <c r="H70" i="7" s="1"/>
  <c r="H78" i="7" s="1"/>
  <c r="D14" i="7"/>
  <c r="E14" i="7"/>
  <c r="D70" i="7" s="1"/>
  <c r="H14" i="7"/>
  <c r="G70" i="7" s="1"/>
  <c r="G14" i="7"/>
  <c r="F70" i="7" s="1"/>
  <c r="J14" i="7"/>
  <c r="I70" i="7" s="1"/>
  <c r="I78" i="7" s="1"/>
  <c r="H76" i="7"/>
  <c r="G76" i="7"/>
  <c r="K76" i="7" s="1"/>
  <c r="G75" i="7"/>
  <c r="H75" i="7"/>
  <c r="F76" i="7"/>
  <c r="F75" i="7"/>
  <c r="I75" i="7"/>
  <c r="P67" i="7"/>
  <c r="M68" i="7"/>
  <c r="K69" i="7"/>
  <c r="G77" i="7"/>
  <c r="K77" i="7" s="1"/>
  <c r="L68" i="7"/>
  <c r="O69" i="7"/>
  <c r="J69" i="7"/>
  <c r="F77" i="7"/>
  <c r="J77" i="7" s="1"/>
  <c r="B15" i="7"/>
  <c r="DE197" i="7" l="1"/>
  <c r="DF174" i="7"/>
  <c r="DF179" i="7"/>
  <c r="DF180" i="7" s="1"/>
  <c r="DF181" i="7" s="1"/>
  <c r="DF182" i="7" s="1"/>
  <c r="N68" i="7"/>
  <c r="P68" i="7" s="1"/>
  <c r="P71" i="7" s="1"/>
  <c r="P79" i="7" s="1"/>
  <c r="C15" i="7"/>
  <c r="I15" i="7"/>
  <c r="H95" i="7" s="1"/>
  <c r="D15" i="7"/>
  <c r="G15" i="7"/>
  <c r="F95" i="7" s="1"/>
  <c r="J15" i="7"/>
  <c r="I95" i="7" s="1"/>
  <c r="E15" i="7"/>
  <c r="D95" i="7" s="1"/>
  <c r="F15" i="7"/>
  <c r="E95" i="7" s="1"/>
  <c r="H15" i="7"/>
  <c r="G95" i="7" s="1"/>
  <c r="J75" i="7"/>
  <c r="K75" i="7"/>
  <c r="M69" i="7"/>
  <c r="J76" i="7"/>
  <c r="L76" i="7" s="1"/>
  <c r="L77" i="7"/>
  <c r="N77" i="7" s="1"/>
  <c r="L69" i="7"/>
  <c r="E75" i="7"/>
  <c r="E77" i="7"/>
  <c r="K70" i="7"/>
  <c r="G78" i="7"/>
  <c r="K78" i="7" s="1"/>
  <c r="F78" i="7"/>
  <c r="J78" i="7" s="1"/>
  <c r="J70" i="7"/>
  <c r="O70" i="7"/>
  <c r="M77" i="7"/>
  <c r="E78" i="7"/>
  <c r="E76" i="7"/>
  <c r="P61" i="7"/>
  <c r="D76" i="7" s="1"/>
  <c r="O76" i="7" s="1"/>
  <c r="D84" i="7" s="1"/>
  <c r="B16" i="7"/>
  <c r="O95" i="7" l="1"/>
  <c r="J95" i="7"/>
  <c r="K95" i="7"/>
  <c r="N69" i="7"/>
  <c r="Q69" i="7" s="1"/>
  <c r="Q68" i="7"/>
  <c r="Q71" i="7" s="1"/>
  <c r="Q79" i="7" s="1"/>
  <c r="N76" i="7"/>
  <c r="Q76" i="7" s="1"/>
  <c r="F84" i="7" s="1"/>
  <c r="C16" i="7"/>
  <c r="E16" i="7"/>
  <c r="D96" i="7" s="1"/>
  <c r="G16" i="7"/>
  <c r="F96" i="7" s="1"/>
  <c r="H16" i="7"/>
  <c r="G96" i="7" s="1"/>
  <c r="I16" i="7"/>
  <c r="H96" i="7" s="1"/>
  <c r="D16" i="7"/>
  <c r="F16" i="7"/>
  <c r="E96" i="7" s="1"/>
  <c r="J16" i="7"/>
  <c r="I96" i="7" s="1"/>
  <c r="M75" i="7"/>
  <c r="L75" i="7"/>
  <c r="M76" i="7"/>
  <c r="D78" i="7"/>
  <c r="O78" i="7" s="1"/>
  <c r="P72" i="7"/>
  <c r="L78" i="7"/>
  <c r="L70" i="7"/>
  <c r="N70" i="7" s="1"/>
  <c r="Q70" i="7" s="1"/>
  <c r="P80" i="7"/>
  <c r="E85" i="7" s="1"/>
  <c r="P77" i="7"/>
  <c r="Q77" i="7"/>
  <c r="D77" i="7"/>
  <c r="O77" i="7" s="1"/>
  <c r="O71" i="7"/>
  <c r="O79" i="7" s="1"/>
  <c r="O80" i="7" s="1"/>
  <c r="D85" i="7" s="1"/>
  <c r="D75" i="7"/>
  <c r="O75" i="7" s="1"/>
  <c r="D83" i="7" s="1"/>
  <c r="M70" i="7"/>
  <c r="M78" i="7"/>
  <c r="B17" i="7"/>
  <c r="L95" i="7" l="1"/>
  <c r="N95" i="7" s="1"/>
  <c r="Q95" i="7" s="1"/>
  <c r="O96" i="7"/>
  <c r="K96" i="7"/>
  <c r="J96" i="7"/>
  <c r="M95" i="7"/>
  <c r="Q80" i="7"/>
  <c r="F85" i="7" s="1"/>
  <c r="H85" i="7" s="1"/>
  <c r="J85" i="7" s="1"/>
  <c r="P76" i="7"/>
  <c r="E84" i="7" s="1"/>
  <c r="H84" i="7" s="1"/>
  <c r="J84" i="7" s="1"/>
  <c r="N78" i="7"/>
  <c r="P78" i="7" s="1"/>
  <c r="N75" i="7"/>
  <c r="P75" i="7" s="1"/>
  <c r="E83" i="7" s="1"/>
  <c r="Q72" i="7"/>
  <c r="P69" i="7"/>
  <c r="C17" i="7"/>
  <c r="F17" i="7"/>
  <c r="E97" i="7" s="1"/>
  <c r="D17" i="7"/>
  <c r="E17" i="7"/>
  <c r="D97" i="7" s="1"/>
  <c r="G17" i="7"/>
  <c r="F97" i="7" s="1"/>
  <c r="H17" i="7"/>
  <c r="G97" i="7" s="1"/>
  <c r="I17" i="7"/>
  <c r="H97" i="7" s="1"/>
  <c r="H105" i="7" s="1"/>
  <c r="J17" i="7"/>
  <c r="I97" i="7" s="1"/>
  <c r="I105" i="7" s="1"/>
  <c r="P70" i="7"/>
  <c r="O72" i="7"/>
  <c r="B18" i="7"/>
  <c r="P95" i="7" l="1"/>
  <c r="M96" i="7"/>
  <c r="G105" i="7"/>
  <c r="K105" i="7" s="1"/>
  <c r="K97" i="7"/>
  <c r="F105" i="7"/>
  <c r="J105" i="7" s="1"/>
  <c r="J97" i="7"/>
  <c r="P88" i="7"/>
  <c r="O97" i="7"/>
  <c r="L96" i="7"/>
  <c r="N96" i="7" s="1"/>
  <c r="G84" i="7"/>
  <c r="I84" i="7" s="1"/>
  <c r="Q78" i="7"/>
  <c r="Q75" i="7"/>
  <c r="F83" i="7" s="1"/>
  <c r="H83" i="7" s="1"/>
  <c r="J83" i="7" s="1"/>
  <c r="C18" i="7"/>
  <c r="E18" i="7"/>
  <c r="D98" i="7" s="1"/>
  <c r="D18" i="7"/>
  <c r="G18" i="7"/>
  <c r="F98" i="7" s="1"/>
  <c r="H18" i="7"/>
  <c r="G98" i="7" s="1"/>
  <c r="J18" i="7"/>
  <c r="I98" i="7" s="1"/>
  <c r="I106" i="7" s="1"/>
  <c r="F18" i="7"/>
  <c r="E98" i="7" s="1"/>
  <c r="P90" i="7" s="1"/>
  <c r="I18" i="7"/>
  <c r="H98" i="7" s="1"/>
  <c r="H106" i="7" s="1"/>
  <c r="B19" i="7"/>
  <c r="L97" i="7" l="1"/>
  <c r="N97" i="7" s="1"/>
  <c r="Q97" i="7" s="1"/>
  <c r="L105" i="7"/>
  <c r="N105" i="7" s="1"/>
  <c r="E103" i="7"/>
  <c r="E105" i="7"/>
  <c r="K98" i="7"/>
  <c r="G106" i="7"/>
  <c r="K106" i="7" s="1"/>
  <c r="I103" i="7"/>
  <c r="G103" i="7"/>
  <c r="H103" i="7"/>
  <c r="F103" i="7"/>
  <c r="F104" i="7"/>
  <c r="J104" i="7" s="1"/>
  <c r="G104" i="7"/>
  <c r="K104" i="7" s="1"/>
  <c r="I104" i="7"/>
  <c r="H104" i="7"/>
  <c r="O98" i="7"/>
  <c r="P89" i="7"/>
  <c r="M105" i="7"/>
  <c r="M97" i="7"/>
  <c r="Q96" i="7"/>
  <c r="P96" i="7"/>
  <c r="P99" i="7" s="1"/>
  <c r="E106" i="7"/>
  <c r="E104" i="7"/>
  <c r="F106" i="7"/>
  <c r="J106" i="7" s="1"/>
  <c r="J98" i="7"/>
  <c r="G83" i="7"/>
  <c r="I83" i="7" s="1"/>
  <c r="C19" i="7"/>
  <c r="F19" i="7"/>
  <c r="E123" i="7" s="1"/>
  <c r="D19" i="7"/>
  <c r="E19" i="7"/>
  <c r="D123" i="7" s="1"/>
  <c r="G19" i="7"/>
  <c r="F123" i="7" s="1"/>
  <c r="H19" i="7"/>
  <c r="G123" i="7" s="1"/>
  <c r="I19" i="7"/>
  <c r="H123" i="7" s="1"/>
  <c r="J19" i="7"/>
  <c r="I123" i="7" s="1"/>
  <c r="B20" i="7"/>
  <c r="L104" i="7" l="1"/>
  <c r="N104" i="7" s="1"/>
  <c r="L106" i="7"/>
  <c r="N106" i="7" s="1"/>
  <c r="P106" i="7" s="1"/>
  <c r="L98" i="7"/>
  <c r="N98" i="7" s="1"/>
  <c r="Q98" i="7" s="1"/>
  <c r="P97" i="7"/>
  <c r="J103" i="7"/>
  <c r="P100" i="7"/>
  <c r="P107" i="7"/>
  <c r="P108" i="7" s="1"/>
  <c r="E113" i="7" s="1"/>
  <c r="K123" i="7"/>
  <c r="J123" i="7"/>
  <c r="O123" i="7"/>
  <c r="D103" i="7"/>
  <c r="O103" i="7" s="1"/>
  <c r="D111" i="7" s="1"/>
  <c r="D105" i="7"/>
  <c r="O105" i="7" s="1"/>
  <c r="P104" i="7"/>
  <c r="E112" i="7" s="1"/>
  <c r="Q104" i="7"/>
  <c r="F112" i="7" s="1"/>
  <c r="O99" i="7"/>
  <c r="O107" i="7" s="1"/>
  <c r="O108" i="7" s="1"/>
  <c r="D113" i="7" s="1"/>
  <c r="D104" i="7"/>
  <c r="O104" i="7" s="1"/>
  <c r="D112" i="7" s="1"/>
  <c r="Q99" i="7"/>
  <c r="M104" i="7"/>
  <c r="M98" i="7"/>
  <c r="P105" i="7"/>
  <c r="Q105" i="7"/>
  <c r="D106" i="7"/>
  <c r="O106" i="7" s="1"/>
  <c r="K103" i="7"/>
  <c r="M106" i="7"/>
  <c r="C20" i="7"/>
  <c r="I20" i="7"/>
  <c r="H124" i="7" s="1"/>
  <c r="D20" i="7"/>
  <c r="H20" i="7"/>
  <c r="G124" i="7" s="1"/>
  <c r="J20" i="7"/>
  <c r="I124" i="7" s="1"/>
  <c r="E20" i="7"/>
  <c r="D124" i="7" s="1"/>
  <c r="F20" i="7"/>
  <c r="E124" i="7" s="1"/>
  <c r="G20" i="7"/>
  <c r="F124" i="7" s="1"/>
  <c r="B21" i="7"/>
  <c r="Q106" i="7" l="1"/>
  <c r="P98" i="7"/>
  <c r="M103" i="7"/>
  <c r="L123" i="7"/>
  <c r="N123" i="7" s="1"/>
  <c r="Q123" i="7" s="1"/>
  <c r="O100" i="7"/>
  <c r="J124" i="7"/>
  <c r="K124" i="7"/>
  <c r="L103" i="7"/>
  <c r="N103" i="7" s="1"/>
  <c r="P103" i="7" s="1"/>
  <c r="E111" i="7" s="1"/>
  <c r="O124" i="7"/>
  <c r="M123" i="7"/>
  <c r="G112" i="7"/>
  <c r="I112" i="7" s="1"/>
  <c r="H112" i="7"/>
  <c r="J112" i="7" s="1"/>
  <c r="Q107" i="7"/>
  <c r="Q108" i="7" s="1"/>
  <c r="F113" i="7" s="1"/>
  <c r="H113" i="7" s="1"/>
  <c r="J113" i="7" s="1"/>
  <c r="Q100" i="7"/>
  <c r="C21" i="7"/>
  <c r="E21" i="7"/>
  <c r="D125" i="7" s="1"/>
  <c r="D21" i="7"/>
  <c r="F21" i="7"/>
  <c r="E125" i="7" s="1"/>
  <c r="G21" i="7"/>
  <c r="F125" i="7" s="1"/>
  <c r="P116" i="7" s="1"/>
  <c r="J21" i="7"/>
  <c r="I125" i="7" s="1"/>
  <c r="I133" i="7" s="1"/>
  <c r="H21" i="7"/>
  <c r="G125" i="7" s="1"/>
  <c r="I21" i="7"/>
  <c r="H125" i="7" s="1"/>
  <c r="H133" i="7" s="1"/>
  <c r="B22" i="7"/>
  <c r="Q103" i="7" l="1"/>
  <c r="F111" i="7" s="1"/>
  <c r="H111" i="7" s="1"/>
  <c r="J111" i="7" s="1"/>
  <c r="P123" i="7"/>
  <c r="M124" i="7"/>
  <c r="G131" i="7"/>
  <c r="F132" i="7"/>
  <c r="I132" i="7"/>
  <c r="H132" i="7"/>
  <c r="H131" i="7"/>
  <c r="I131" i="7"/>
  <c r="G132" i="7"/>
  <c r="F131" i="7"/>
  <c r="F133" i="7"/>
  <c r="J133" i="7" s="1"/>
  <c r="J125" i="7"/>
  <c r="O125" i="7"/>
  <c r="L124" i="7"/>
  <c r="N124" i="7" s="1"/>
  <c r="G133" i="7"/>
  <c r="K133" i="7" s="1"/>
  <c r="K125" i="7"/>
  <c r="C22" i="7"/>
  <c r="D22" i="7"/>
  <c r="E22" i="7"/>
  <c r="D126" i="7" s="1"/>
  <c r="G22" i="7"/>
  <c r="F126" i="7" s="1"/>
  <c r="H22" i="7"/>
  <c r="G126" i="7" s="1"/>
  <c r="J22" i="7"/>
  <c r="I126" i="7" s="1"/>
  <c r="I134" i="7" s="1"/>
  <c r="F22" i="7"/>
  <c r="E126" i="7" s="1"/>
  <c r="I22" i="7"/>
  <c r="H126" i="7" s="1"/>
  <c r="H134" i="7" s="1"/>
  <c r="B23" i="7"/>
  <c r="G111" i="7" l="1"/>
  <c r="I111" i="7" s="1"/>
  <c r="M133" i="7"/>
  <c r="M125" i="7"/>
  <c r="O126" i="7"/>
  <c r="P117" i="7"/>
  <c r="D132" i="7" s="1"/>
  <c r="O132" i="7" s="1"/>
  <c r="D140" i="7" s="1"/>
  <c r="J131" i="7"/>
  <c r="F134" i="7"/>
  <c r="J134" i="7" s="1"/>
  <c r="J126" i="7"/>
  <c r="K126" i="7"/>
  <c r="G134" i="7"/>
  <c r="K134" i="7" s="1"/>
  <c r="P118" i="7"/>
  <c r="L133" i="7"/>
  <c r="N133" i="7" s="1"/>
  <c r="K131" i="7"/>
  <c r="Q124" i="7"/>
  <c r="P124" i="7"/>
  <c r="K132" i="7"/>
  <c r="L125" i="7"/>
  <c r="N125" i="7" s="1"/>
  <c r="J132" i="7"/>
  <c r="C23" i="7"/>
  <c r="F23" i="7"/>
  <c r="I23" i="7"/>
  <c r="D23" i="7"/>
  <c r="E23" i="7"/>
  <c r="G23" i="7"/>
  <c r="H23" i="7"/>
  <c r="J23" i="7"/>
  <c r="B24" i="7"/>
  <c r="D134" i="7" l="1"/>
  <c r="O134" i="7" s="1"/>
  <c r="M132" i="7"/>
  <c r="L126" i="7"/>
  <c r="N126" i="7" s="1"/>
  <c r="P126" i="7" s="1"/>
  <c r="G151" i="7"/>
  <c r="G179" i="7"/>
  <c r="F151" i="7"/>
  <c r="F179" i="7"/>
  <c r="I151" i="7"/>
  <c r="I179" i="7"/>
  <c r="E151" i="7"/>
  <c r="E179" i="7"/>
  <c r="H151" i="7"/>
  <c r="H179" i="7"/>
  <c r="D151" i="7"/>
  <c r="O151" i="7" s="1"/>
  <c r="D179" i="7"/>
  <c r="Q127" i="7"/>
  <c r="Q135" i="7" s="1"/>
  <c r="Q136" i="7" s="1"/>
  <c r="F141" i="7" s="1"/>
  <c r="L131" i="7"/>
  <c r="N131" i="7" s="1"/>
  <c r="P127" i="7"/>
  <c r="P135" i="7" s="1"/>
  <c r="P136" i="7" s="1"/>
  <c r="E141" i="7" s="1"/>
  <c r="L134" i="7"/>
  <c r="N134" i="7" s="1"/>
  <c r="E131" i="7"/>
  <c r="E133" i="7"/>
  <c r="D133" i="7"/>
  <c r="O133" i="7" s="1"/>
  <c r="O127" i="7"/>
  <c r="O135" i="7" s="1"/>
  <c r="O136" i="7" s="1"/>
  <c r="D141" i="7" s="1"/>
  <c r="D131" i="7"/>
  <c r="O131" i="7" s="1"/>
  <c r="D139" i="7" s="1"/>
  <c r="M134" i="7"/>
  <c r="E134" i="7"/>
  <c r="Q125" i="7"/>
  <c r="P125" i="7"/>
  <c r="M126" i="7"/>
  <c r="L132" i="7"/>
  <c r="N132" i="7" s="1"/>
  <c r="M131" i="7"/>
  <c r="E132" i="7"/>
  <c r="C24" i="7"/>
  <c r="E24" i="7"/>
  <c r="D24" i="7"/>
  <c r="G24" i="7"/>
  <c r="H24" i="7"/>
  <c r="I24" i="7"/>
  <c r="J24" i="7"/>
  <c r="F24" i="7"/>
  <c r="F39" i="7"/>
  <c r="H39" i="7"/>
  <c r="E39" i="7"/>
  <c r="G39" i="7"/>
  <c r="I39" i="7"/>
  <c r="D39" i="7"/>
  <c r="O39" i="7" s="1"/>
  <c r="B25" i="7"/>
  <c r="Q126" i="7" l="1"/>
  <c r="Q128" i="7"/>
  <c r="K151" i="7"/>
  <c r="J151" i="7"/>
  <c r="H152" i="7"/>
  <c r="H180" i="7"/>
  <c r="K179" i="7"/>
  <c r="I152" i="7"/>
  <c r="I180" i="7"/>
  <c r="O179" i="7"/>
  <c r="D152" i="7"/>
  <c r="O152" i="7" s="1"/>
  <c r="D180" i="7"/>
  <c r="P128" i="7"/>
  <c r="E152" i="7"/>
  <c r="E180" i="7"/>
  <c r="J179" i="7"/>
  <c r="G152" i="7"/>
  <c r="G180" i="7"/>
  <c r="F152" i="7"/>
  <c r="F180" i="7"/>
  <c r="H141" i="7"/>
  <c r="J141" i="7" s="1"/>
  <c r="O128" i="7"/>
  <c r="P133" i="7"/>
  <c r="Q133" i="7"/>
  <c r="P132" i="7"/>
  <c r="E140" i="7" s="1"/>
  <c r="Q132" i="7"/>
  <c r="F140" i="7" s="1"/>
  <c r="Q134" i="7"/>
  <c r="P134" i="7"/>
  <c r="Q131" i="7"/>
  <c r="F139" i="7" s="1"/>
  <c r="P131" i="7"/>
  <c r="E139" i="7" s="1"/>
  <c r="C25" i="7"/>
  <c r="D25" i="7"/>
  <c r="G25" i="7"/>
  <c r="H25" i="7"/>
  <c r="I25" i="7"/>
  <c r="J25" i="7"/>
  <c r="E25" i="7"/>
  <c r="F25" i="7"/>
  <c r="J39" i="7"/>
  <c r="K39" i="7"/>
  <c r="E40" i="7"/>
  <c r="F40" i="7"/>
  <c r="G40" i="7"/>
  <c r="I40" i="7"/>
  <c r="D40" i="7"/>
  <c r="H40" i="7"/>
  <c r="B26" i="7"/>
  <c r="M151" i="7" l="1"/>
  <c r="L151" i="7"/>
  <c r="N151" i="7" s="1"/>
  <c r="P151" i="7" s="1"/>
  <c r="M179" i="7"/>
  <c r="K152" i="7"/>
  <c r="H139" i="7"/>
  <c r="J139" i="7" s="1"/>
  <c r="J152" i="7"/>
  <c r="F153" i="7"/>
  <c r="P144" i="7" s="1"/>
  <c r="F181" i="7"/>
  <c r="H153" i="7"/>
  <c r="H161" i="7" s="1"/>
  <c r="H181" i="7"/>
  <c r="H189" i="7" s="1"/>
  <c r="D153" i="7"/>
  <c r="O153" i="7" s="1"/>
  <c r="D181" i="7"/>
  <c r="J180" i="7"/>
  <c r="G153" i="7"/>
  <c r="G161" i="7" s="1"/>
  <c r="G181" i="7"/>
  <c r="O180" i="7"/>
  <c r="K180" i="7"/>
  <c r="I153" i="7"/>
  <c r="I161" i="7" s="1"/>
  <c r="I181" i="7"/>
  <c r="I189" i="7" s="1"/>
  <c r="E153" i="7"/>
  <c r="E181" i="7"/>
  <c r="L179" i="7"/>
  <c r="N179" i="7" s="1"/>
  <c r="G139" i="7"/>
  <c r="I139" i="7" s="1"/>
  <c r="H140" i="7"/>
  <c r="J140" i="7" s="1"/>
  <c r="G140" i="7"/>
  <c r="I140" i="7" s="1"/>
  <c r="L39" i="7"/>
  <c r="N39" i="7" s="1"/>
  <c r="P39" i="7" s="1"/>
  <c r="C26" i="7"/>
  <c r="D26" i="7"/>
  <c r="E26" i="7"/>
  <c r="G26" i="7"/>
  <c r="H26" i="7"/>
  <c r="J26" i="7"/>
  <c r="F26" i="7"/>
  <c r="I26" i="7"/>
  <c r="M39" i="7"/>
  <c r="H41" i="7"/>
  <c r="G41" i="7"/>
  <c r="D41" i="7"/>
  <c r="J40" i="7"/>
  <c r="F41" i="7"/>
  <c r="P32" i="7" s="1"/>
  <c r="F47" i="7" s="1"/>
  <c r="K40" i="7"/>
  <c r="I41" i="7"/>
  <c r="E41" i="7"/>
  <c r="O40" i="7"/>
  <c r="L180" i="7" l="1"/>
  <c r="N180" i="7" s="1"/>
  <c r="P180" i="7" s="1"/>
  <c r="Q151" i="7"/>
  <c r="M152" i="7"/>
  <c r="L152" i="7"/>
  <c r="N152" i="7" s="1"/>
  <c r="Q152" i="7" s="1"/>
  <c r="H154" i="7"/>
  <c r="H162" i="7" s="1"/>
  <c r="H182" i="7"/>
  <c r="H190" i="7" s="1"/>
  <c r="Q179" i="7"/>
  <c r="P179" i="7"/>
  <c r="Q180" i="7"/>
  <c r="F154" i="7"/>
  <c r="F162" i="7" s="1"/>
  <c r="F182" i="7"/>
  <c r="F161" i="7"/>
  <c r="J161" i="7" s="1"/>
  <c r="J153" i="7"/>
  <c r="G189" i="7"/>
  <c r="K189" i="7" s="1"/>
  <c r="K181" i="7"/>
  <c r="D154" i="7"/>
  <c r="P145" i="7" s="1"/>
  <c r="D159" i="7" s="1"/>
  <c r="O159" i="7" s="1"/>
  <c r="D167" i="7" s="1"/>
  <c r="D182" i="7"/>
  <c r="G154" i="7"/>
  <c r="G162" i="7" s="1"/>
  <c r="G182" i="7"/>
  <c r="E154" i="7"/>
  <c r="P146" i="7" s="1"/>
  <c r="E182" i="7"/>
  <c r="F189" i="7"/>
  <c r="J189" i="7" s="1"/>
  <c r="L189" i="7" s="1"/>
  <c r="N189" i="7" s="1"/>
  <c r="J181" i="7"/>
  <c r="P172" i="7"/>
  <c r="I154" i="7"/>
  <c r="I162" i="7" s="1"/>
  <c r="I182" i="7"/>
  <c r="I190" i="7" s="1"/>
  <c r="O181" i="7"/>
  <c r="K161" i="7"/>
  <c r="K153" i="7"/>
  <c r="M153" i="7" s="1"/>
  <c r="M180" i="7"/>
  <c r="G159" i="7"/>
  <c r="G160" i="7"/>
  <c r="F160" i="7"/>
  <c r="H160" i="7"/>
  <c r="H159" i="7"/>
  <c r="F159" i="7"/>
  <c r="I159" i="7"/>
  <c r="I160" i="7"/>
  <c r="Q39" i="7"/>
  <c r="G42" i="7"/>
  <c r="G50" i="7" s="1"/>
  <c r="D42" i="7"/>
  <c r="O42" i="7" s="1"/>
  <c r="H42" i="7"/>
  <c r="H50" i="7" s="1"/>
  <c r="E42" i="7"/>
  <c r="P34" i="7" s="1"/>
  <c r="E48" i="7" s="1"/>
  <c r="F42" i="7"/>
  <c r="I42" i="7"/>
  <c r="I50" i="7" s="1"/>
  <c r="I48" i="7"/>
  <c r="H48" i="7"/>
  <c r="H47" i="7"/>
  <c r="J47" i="7" s="1"/>
  <c r="G47" i="7"/>
  <c r="I47" i="7"/>
  <c r="F48" i="7"/>
  <c r="G48" i="7"/>
  <c r="M40" i="7"/>
  <c r="H49" i="7"/>
  <c r="O41" i="7"/>
  <c r="K41" i="7"/>
  <c r="G49" i="7"/>
  <c r="I49" i="7"/>
  <c r="F49" i="7"/>
  <c r="J41" i="7"/>
  <c r="L40" i="7"/>
  <c r="N40" i="7" s="1"/>
  <c r="K162" i="7" l="1"/>
  <c r="K154" i="7"/>
  <c r="M161" i="7"/>
  <c r="P174" i="7"/>
  <c r="E187" i="7" s="1"/>
  <c r="M189" i="7"/>
  <c r="J162" i="7"/>
  <c r="O154" i="7"/>
  <c r="K160" i="7"/>
  <c r="D160" i="7"/>
  <c r="O160" i="7" s="1"/>
  <c r="D168" i="7" s="1"/>
  <c r="J160" i="7"/>
  <c r="P152" i="7"/>
  <c r="P155" i="7" s="1"/>
  <c r="P163" i="7" s="1"/>
  <c r="P164" i="7" s="1"/>
  <c r="E169" i="7" s="1"/>
  <c r="L181" i="7"/>
  <c r="N181" i="7" s="1"/>
  <c r="J154" i="7"/>
  <c r="E159" i="7"/>
  <c r="Q155" i="7"/>
  <c r="Q163" i="7" s="1"/>
  <c r="Q164" i="7" s="1"/>
  <c r="F169" i="7" s="1"/>
  <c r="E160" i="7"/>
  <c r="E161" i="7"/>
  <c r="E162" i="7"/>
  <c r="M181" i="7"/>
  <c r="F190" i="7"/>
  <c r="J190" i="7" s="1"/>
  <c r="J182" i="7"/>
  <c r="K182" i="7"/>
  <c r="G190" i="7"/>
  <c r="K190" i="7" s="1"/>
  <c r="O155" i="7"/>
  <c r="O163" i="7" s="1"/>
  <c r="O164" i="7" s="1"/>
  <c r="D169" i="7" s="1"/>
  <c r="D161" i="7"/>
  <c r="O161" i="7" s="1"/>
  <c r="H187" i="7"/>
  <c r="G187" i="7"/>
  <c r="F187" i="7"/>
  <c r="I187" i="7"/>
  <c r="I188" i="7"/>
  <c r="G188" i="7"/>
  <c r="F188" i="7"/>
  <c r="H188" i="7"/>
  <c r="O182" i="7"/>
  <c r="L161" i="7"/>
  <c r="N161" i="7" s="1"/>
  <c r="D162" i="7"/>
  <c r="O162" i="7" s="1"/>
  <c r="P173" i="7"/>
  <c r="D190" i="7" s="1"/>
  <c r="O190" i="7" s="1"/>
  <c r="L153" i="7"/>
  <c r="N153" i="7" s="1"/>
  <c r="K159" i="7"/>
  <c r="J159" i="7"/>
  <c r="J42" i="7"/>
  <c r="P33" i="7"/>
  <c r="D50" i="7" s="1"/>
  <c r="O50" i="7" s="1"/>
  <c r="F50" i="7"/>
  <c r="J50" i="7" s="1"/>
  <c r="K42" i="7"/>
  <c r="K47" i="7"/>
  <c r="L47" i="7" s="1"/>
  <c r="J48" i="7"/>
  <c r="K48" i="7"/>
  <c r="E49" i="7"/>
  <c r="M41" i="7"/>
  <c r="P40" i="7"/>
  <c r="Q40" i="7"/>
  <c r="Q43" i="7" s="1"/>
  <c r="Q51" i="7" s="1"/>
  <c r="J49" i="7"/>
  <c r="E47" i="7"/>
  <c r="L41" i="7"/>
  <c r="E50" i="7"/>
  <c r="K49" i="7"/>
  <c r="K50" i="7"/>
  <c r="M162" i="7" l="1"/>
  <c r="L154" i="7"/>
  <c r="N154" i="7" s="1"/>
  <c r="Q154" i="7" s="1"/>
  <c r="L160" i="7"/>
  <c r="N160" i="7" s="1"/>
  <c r="P160" i="7" s="1"/>
  <c r="E168" i="7" s="1"/>
  <c r="P183" i="7"/>
  <c r="P184" i="7" s="1"/>
  <c r="M160" i="7"/>
  <c r="E189" i="7"/>
  <c r="P189" i="7" s="1"/>
  <c r="E190" i="7"/>
  <c r="Q183" i="7"/>
  <c r="E188" i="7"/>
  <c r="M154" i="7"/>
  <c r="M182" i="7"/>
  <c r="M190" i="7"/>
  <c r="L162" i="7"/>
  <c r="N162" i="7" s="1"/>
  <c r="Q162" i="7" s="1"/>
  <c r="P161" i="7"/>
  <c r="H169" i="7"/>
  <c r="J169" i="7" s="1"/>
  <c r="K188" i="7"/>
  <c r="P181" i="7"/>
  <c r="Q181" i="7"/>
  <c r="J188" i="7"/>
  <c r="Q189" i="7"/>
  <c r="O156" i="7"/>
  <c r="P156" i="7"/>
  <c r="D189" i="7"/>
  <c r="O189" i="7" s="1"/>
  <c r="D187" i="7"/>
  <c r="O187" i="7" s="1"/>
  <c r="D195" i="7" s="1"/>
  <c r="M159" i="7"/>
  <c r="K187" i="7"/>
  <c r="L190" i="7"/>
  <c r="N190" i="7" s="1"/>
  <c r="Q156" i="7"/>
  <c r="Q153" i="7"/>
  <c r="P153" i="7"/>
  <c r="Q161" i="7"/>
  <c r="D188" i="7"/>
  <c r="O188" i="7" s="1"/>
  <c r="D196" i="7" s="1"/>
  <c r="J187" i="7"/>
  <c r="O183" i="7"/>
  <c r="O191" i="7" s="1"/>
  <c r="O192" i="7" s="1"/>
  <c r="D197" i="7" s="1"/>
  <c r="L182" i="7"/>
  <c r="N182" i="7" s="1"/>
  <c r="L159" i="7"/>
  <c r="N159" i="7" s="1"/>
  <c r="N41" i="7"/>
  <c r="Q41" i="7" s="1"/>
  <c r="D49" i="7"/>
  <c r="O49" i="7" s="1"/>
  <c r="D48" i="7"/>
  <c r="O48" i="7" s="1"/>
  <c r="D47" i="7"/>
  <c r="O47" i="7" s="1"/>
  <c r="D55" i="7" s="1"/>
  <c r="O43" i="7"/>
  <c r="O51" i="7" s="1"/>
  <c r="O52" i="7" s="1"/>
  <c r="D57" i="7" s="1"/>
  <c r="M42" i="7"/>
  <c r="M47" i="7"/>
  <c r="N47" i="7" s="1"/>
  <c r="L48" i="7"/>
  <c r="L42" i="7"/>
  <c r="N42" i="7" s="1"/>
  <c r="P42" i="7" s="1"/>
  <c r="M48" i="7"/>
  <c r="Q52" i="7"/>
  <c r="F57" i="7" s="1"/>
  <c r="Q44" i="7"/>
  <c r="P43" i="7"/>
  <c r="L50" i="7"/>
  <c r="M49" i="7"/>
  <c r="L49" i="7"/>
  <c r="M50" i="7"/>
  <c r="P154" i="7" l="1"/>
  <c r="Q160" i="7"/>
  <c r="F168" i="7" s="1"/>
  <c r="G168" i="7" s="1"/>
  <c r="I168" i="7" s="1"/>
  <c r="P191" i="7"/>
  <c r="P192" i="7" s="1"/>
  <c r="E197" i="7" s="1"/>
  <c r="Q184" i="7"/>
  <c r="Q191" i="7"/>
  <c r="Q192" i="7" s="1"/>
  <c r="F197" i="7" s="1"/>
  <c r="P190" i="7"/>
  <c r="P162" i="7"/>
  <c r="M187" i="7"/>
  <c r="M188" i="7"/>
  <c r="L188" i="7"/>
  <c r="N188" i="7" s="1"/>
  <c r="Q188" i="7" s="1"/>
  <c r="F196" i="7" s="1"/>
  <c r="L187" i="7"/>
  <c r="N187" i="7" s="1"/>
  <c r="Q182" i="7"/>
  <c r="P182" i="7"/>
  <c r="Q190" i="7"/>
  <c r="O184" i="7"/>
  <c r="P159" i="7"/>
  <c r="E167" i="7" s="1"/>
  <c r="Q159" i="7"/>
  <c r="F167" i="7" s="1"/>
  <c r="P41" i="7"/>
  <c r="P47" i="7"/>
  <c r="E55" i="7" s="1"/>
  <c r="Q47" i="7"/>
  <c r="F55" i="7" s="1"/>
  <c r="N50" i="7"/>
  <c r="P50" i="7" s="1"/>
  <c r="N48" i="7"/>
  <c r="Q48" i="7" s="1"/>
  <c r="F56" i="7" s="1"/>
  <c r="N49" i="7"/>
  <c r="Q49" i="7" s="1"/>
  <c r="O44" i="7"/>
  <c r="Q42" i="7"/>
  <c r="D56" i="7"/>
  <c r="P44" i="7"/>
  <c r="P51" i="7"/>
  <c r="H168" i="7" l="1"/>
  <c r="J168" i="7" s="1"/>
  <c r="H197" i="7"/>
  <c r="J197" i="7" s="1"/>
  <c r="P188" i="7"/>
  <c r="E196" i="7" s="1"/>
  <c r="H196" i="7" s="1"/>
  <c r="J196" i="7" s="1"/>
  <c r="Q187" i="7"/>
  <c r="F195" i="7" s="1"/>
  <c r="P187" i="7"/>
  <c r="E195" i="7" s="1"/>
  <c r="H167" i="7"/>
  <c r="J167" i="7" s="1"/>
  <c r="G167" i="7"/>
  <c r="I167" i="7" s="1"/>
  <c r="Q50" i="7"/>
  <c r="G55" i="7"/>
  <c r="I55" i="7" s="1"/>
  <c r="P49" i="7"/>
  <c r="H55" i="7"/>
  <c r="J55" i="7" s="1"/>
  <c r="P48" i="7"/>
  <c r="E56" i="7" s="1"/>
  <c r="G56" i="7" s="1"/>
  <c r="I56" i="7" s="1"/>
  <c r="P52" i="7"/>
  <c r="E57" i="7" s="1"/>
  <c r="G196" i="7" l="1"/>
  <c r="I196" i="7" s="1"/>
  <c r="H195" i="7"/>
  <c r="J195" i="7" s="1"/>
  <c r="G195" i="7"/>
  <c r="I195" i="7" s="1"/>
  <c r="H56" i="7"/>
  <c r="J56" i="7" s="1"/>
  <c r="H57" i="7"/>
  <c r="J57" i="7" l="1"/>
  <c r="U5" i="7"/>
  <c r="AQ5" i="7"/>
  <c r="T5" i="7"/>
  <c r="S6" i="7" l="1"/>
  <c r="T7" i="7"/>
  <c r="AB7" i="7" s="1"/>
  <c r="AA39" i="7" s="1"/>
  <c r="AM5" i="7"/>
  <c r="BI5" i="7"/>
  <c r="CA5" i="7" s="1"/>
  <c r="CS5" i="7" s="1"/>
  <c r="DK5" i="7" s="1"/>
  <c r="S7" i="7"/>
  <c r="T172" i="7" s="1"/>
  <c r="S195" i="7" s="1"/>
  <c r="AL5" i="7"/>
  <c r="T116" i="7" l="1"/>
  <c r="S139" i="7" s="1"/>
  <c r="T144" i="7"/>
  <c r="S167" i="7" s="1"/>
  <c r="T60" i="7"/>
  <c r="S83" i="7" s="1"/>
  <c r="T88" i="7"/>
  <c r="S111" i="7" s="1"/>
  <c r="AK6" i="7"/>
  <c r="AL7" i="7"/>
  <c r="AS7" i="7" s="1"/>
  <c r="AR39" i="7" s="1"/>
  <c r="DG5" i="7"/>
  <c r="DF5" i="7"/>
  <c r="CO5" i="7"/>
  <c r="CN5" i="7"/>
  <c r="BV5" i="7"/>
  <c r="BW5" i="7"/>
  <c r="BE5" i="7"/>
  <c r="BD5" i="7"/>
  <c r="BD7" i="7" s="1"/>
  <c r="T8" i="7"/>
  <c r="Z8" i="7" s="1"/>
  <c r="Y40" i="7" s="1"/>
  <c r="AK7" i="7"/>
  <c r="AL172" i="7" s="1"/>
  <c r="AK195" i="7" s="1"/>
  <c r="Z7" i="7"/>
  <c r="Y39" i="7" s="1"/>
  <c r="AC39" i="7" s="1"/>
  <c r="V7" i="7"/>
  <c r="X7" i="7"/>
  <c r="W39" i="7" s="1"/>
  <c r="U7" i="7"/>
  <c r="T32" i="7"/>
  <c r="S55" i="7" s="1"/>
  <c r="W7" i="7"/>
  <c r="V39" i="7" s="1"/>
  <c r="AG39" i="7" s="1"/>
  <c r="AA7" i="7"/>
  <c r="Z39" i="7" s="1"/>
  <c r="Y7" i="7"/>
  <c r="X39" i="7" s="1"/>
  <c r="AL116" i="7" l="1"/>
  <c r="AK139" i="7" s="1"/>
  <c r="AL144" i="7"/>
  <c r="AK167" i="7" s="1"/>
  <c r="AL88" i="7"/>
  <c r="AK111" i="7" s="1"/>
  <c r="BV7" i="7"/>
  <c r="CN7" i="7" s="1"/>
  <c r="DF7" i="7" s="1"/>
  <c r="DE7" i="7"/>
  <c r="DE6" i="7"/>
  <c r="CM7" i="7"/>
  <c r="CM6" i="7"/>
  <c r="BU7" i="7"/>
  <c r="BU6" i="7"/>
  <c r="BC7" i="7"/>
  <c r="BC6" i="7"/>
  <c r="AL32" i="7"/>
  <c r="AK55" i="7" s="1"/>
  <c r="AO7" i="7"/>
  <c r="AN39" i="7" s="1"/>
  <c r="AY39" i="7" s="1"/>
  <c r="AN7" i="7"/>
  <c r="V8" i="7"/>
  <c r="AR7" i="7"/>
  <c r="AQ39" i="7" s="1"/>
  <c r="AB8" i="7"/>
  <c r="AA40" i="7" s="1"/>
  <c r="AC40" i="7" s="1"/>
  <c r="AP7" i="7"/>
  <c r="AO39" i="7" s="1"/>
  <c r="AT7" i="7"/>
  <c r="AS39" i="7" s="1"/>
  <c r="AQ7" i="7"/>
  <c r="AP39" i="7" s="1"/>
  <c r="AT39" i="7" s="1"/>
  <c r="Y8" i="7"/>
  <c r="X40" i="7" s="1"/>
  <c r="AA8" i="7"/>
  <c r="Z40" i="7" s="1"/>
  <c r="AL8" i="7"/>
  <c r="AS8" i="7" s="1"/>
  <c r="AR40" i="7" s="1"/>
  <c r="AL60" i="7"/>
  <c r="AK83" i="7" s="1"/>
  <c r="U8" i="7"/>
  <c r="AB39" i="7"/>
  <c r="AD39" i="7" s="1"/>
  <c r="W8" i="7"/>
  <c r="V40" i="7" s="1"/>
  <c r="AG40" i="7" s="1"/>
  <c r="T9" i="7"/>
  <c r="X9" i="7" s="1"/>
  <c r="W41" i="7" s="1"/>
  <c r="X8" i="7"/>
  <c r="W40" i="7" s="1"/>
  <c r="AM7" i="7"/>
  <c r="DF144" i="7" l="1"/>
  <c r="DE167" i="7" s="1"/>
  <c r="DF172" i="7"/>
  <c r="DE195" i="7" s="1"/>
  <c r="BV144" i="7"/>
  <c r="BU167" i="7" s="1"/>
  <c r="BV172" i="7"/>
  <c r="BU195" i="7" s="1"/>
  <c r="CN144" i="7"/>
  <c r="CM167" i="7" s="1"/>
  <c r="CN172" i="7"/>
  <c r="CM195" i="7" s="1"/>
  <c r="BD144" i="7"/>
  <c r="BC167" i="7" s="1"/>
  <c r="BD172" i="7"/>
  <c r="BC195" i="7" s="1"/>
  <c r="DF88" i="7"/>
  <c r="DE111" i="7" s="1"/>
  <c r="DF116" i="7"/>
  <c r="DE139" i="7" s="1"/>
  <c r="CN88" i="7"/>
  <c r="CM111" i="7" s="1"/>
  <c r="CN116" i="7"/>
  <c r="CM139" i="7" s="1"/>
  <c r="BD88" i="7"/>
  <c r="BC111" i="7" s="1"/>
  <c r="BD116" i="7"/>
  <c r="BC139" i="7" s="1"/>
  <c r="BV88" i="7"/>
  <c r="BU111" i="7" s="1"/>
  <c r="BV116" i="7"/>
  <c r="BU139" i="7" s="1"/>
  <c r="AF39" i="7"/>
  <c r="AI39" i="7" s="1"/>
  <c r="DM7" i="7"/>
  <c r="DL39" i="7" s="1"/>
  <c r="DF8" i="7"/>
  <c r="DN7" i="7"/>
  <c r="DM39" i="7" s="1"/>
  <c r="DG7" i="7"/>
  <c r="DK7" i="7"/>
  <c r="DJ39" i="7" s="1"/>
  <c r="DH7" i="7"/>
  <c r="DL7" i="7"/>
  <c r="DK39" i="7" s="1"/>
  <c r="DI7" i="7"/>
  <c r="DH39" i="7" s="1"/>
  <c r="DJ7" i="7"/>
  <c r="DI39" i="7" s="1"/>
  <c r="DF32" i="7"/>
  <c r="DE55" i="7" s="1"/>
  <c r="DF60" i="7"/>
  <c r="DE83" i="7" s="1"/>
  <c r="CN32" i="7"/>
  <c r="CM55" i="7" s="1"/>
  <c r="CN60" i="7"/>
  <c r="CM83" i="7" s="1"/>
  <c r="CU7" i="7"/>
  <c r="CT39" i="7" s="1"/>
  <c r="CQ7" i="7"/>
  <c r="CP39" i="7" s="1"/>
  <c r="CV7" i="7"/>
  <c r="CU39" i="7" s="1"/>
  <c r="CN8" i="7"/>
  <c r="CO7" i="7"/>
  <c r="CP7" i="7"/>
  <c r="CR7" i="7"/>
  <c r="CQ39" i="7" s="1"/>
  <c r="CS7" i="7"/>
  <c r="CR39" i="7" s="1"/>
  <c r="CT7" i="7"/>
  <c r="CS39" i="7" s="1"/>
  <c r="T10" i="7"/>
  <c r="W10" i="7" s="1"/>
  <c r="V42" i="7" s="1"/>
  <c r="BV32" i="7"/>
  <c r="BU55" i="7" s="1"/>
  <c r="BV60" i="7"/>
  <c r="BU83" i="7" s="1"/>
  <c r="AL9" i="7"/>
  <c r="AO9" i="7" s="1"/>
  <c r="AN41" i="7" s="1"/>
  <c r="CC7" i="7"/>
  <c r="CB39" i="7" s="1"/>
  <c r="CD7" i="7"/>
  <c r="CC39" i="7" s="1"/>
  <c r="BV8" i="7"/>
  <c r="BW7" i="7"/>
  <c r="BX7" i="7"/>
  <c r="CA7" i="7"/>
  <c r="BZ39" i="7" s="1"/>
  <c r="BY7" i="7"/>
  <c r="BX39" i="7" s="1"/>
  <c r="BZ7" i="7"/>
  <c r="BY39" i="7" s="1"/>
  <c r="CB7" i="7"/>
  <c r="CA39" i="7" s="1"/>
  <c r="AR8" i="7"/>
  <c r="AQ40" i="7" s="1"/>
  <c r="AP8" i="7"/>
  <c r="AO40" i="7" s="1"/>
  <c r="AU39" i="7"/>
  <c r="AV39" i="7" s="1"/>
  <c r="BD60" i="7"/>
  <c r="BC83" i="7" s="1"/>
  <c r="BD32" i="7"/>
  <c r="BC55" i="7" s="1"/>
  <c r="AQ8" i="7"/>
  <c r="AP40" i="7" s="1"/>
  <c r="AT40" i="7" s="1"/>
  <c r="AN8" i="7"/>
  <c r="BK7" i="7"/>
  <c r="BJ39" i="7" s="1"/>
  <c r="BF7" i="7"/>
  <c r="BG7" i="7"/>
  <c r="BF39" i="7" s="1"/>
  <c r="BL7" i="7"/>
  <c r="BK39" i="7" s="1"/>
  <c r="BD8" i="7"/>
  <c r="BE7" i="7"/>
  <c r="BJ7" i="7"/>
  <c r="BI39" i="7" s="1"/>
  <c r="BH7" i="7"/>
  <c r="BG39" i="7" s="1"/>
  <c r="BI7" i="7"/>
  <c r="BH39" i="7" s="1"/>
  <c r="AT8" i="7"/>
  <c r="AS40" i="7" s="1"/>
  <c r="AO8" i="7"/>
  <c r="AN40" i="7" s="1"/>
  <c r="AY40" i="7" s="1"/>
  <c r="AM8" i="7"/>
  <c r="AB40" i="7"/>
  <c r="AD40" i="7" s="1"/>
  <c r="U9" i="7"/>
  <c r="Y9" i="7"/>
  <c r="X41" i="7" s="1"/>
  <c r="Z9" i="7"/>
  <c r="Y41" i="7" s="1"/>
  <c r="Y49" i="7" s="1"/>
  <c r="W9" i="7"/>
  <c r="V41" i="7" s="1"/>
  <c r="AG41" i="7" s="1"/>
  <c r="AA9" i="7"/>
  <c r="Z41" i="7" s="1"/>
  <c r="Z49" i="7" s="1"/>
  <c r="V9" i="7"/>
  <c r="AB9" i="7"/>
  <c r="AA41" i="7" s="1"/>
  <c r="AA49" i="7" s="1"/>
  <c r="AE39" i="7"/>
  <c r="V10" i="7" l="1"/>
  <c r="AR9" i="7"/>
  <c r="AQ41" i="7" s="1"/>
  <c r="AN9" i="7"/>
  <c r="AP9" i="7"/>
  <c r="AO41" i="7" s="1"/>
  <c r="AS9" i="7"/>
  <c r="AR41" i="7" s="1"/>
  <c r="AR49" i="7" s="1"/>
  <c r="AT9" i="7"/>
  <c r="AS41" i="7" s="1"/>
  <c r="AS49" i="7" s="1"/>
  <c r="AH39" i="7"/>
  <c r="AQ9" i="7"/>
  <c r="AP41" i="7" s="1"/>
  <c r="AZ32" i="7" s="1"/>
  <c r="AP47" i="7" s="1"/>
  <c r="AH32" i="7"/>
  <c r="X48" i="7" s="1"/>
  <c r="AF40" i="7"/>
  <c r="AH40" i="7" s="1"/>
  <c r="AM9" i="7"/>
  <c r="AL10" i="7"/>
  <c r="AT10" i="7" s="1"/>
  <c r="AS42" i="7" s="1"/>
  <c r="AS50" i="7" s="1"/>
  <c r="DN39" i="7"/>
  <c r="DO39" i="7"/>
  <c r="DL8" i="7"/>
  <c r="DK40" i="7" s="1"/>
  <c r="DM8" i="7"/>
  <c r="DL40" i="7" s="1"/>
  <c r="DN8" i="7"/>
  <c r="DM40" i="7" s="1"/>
  <c r="DJ8" i="7"/>
  <c r="DI40" i="7" s="1"/>
  <c r="DI8" i="7"/>
  <c r="DH40" i="7" s="1"/>
  <c r="DK8" i="7"/>
  <c r="DJ40" i="7" s="1"/>
  <c r="DF9" i="7"/>
  <c r="DH8" i="7"/>
  <c r="DG8" i="7"/>
  <c r="DS39" i="7"/>
  <c r="AU40" i="7"/>
  <c r="AV40" i="7" s="1"/>
  <c r="CT8" i="7"/>
  <c r="CS40" i="7" s="1"/>
  <c r="CQ8" i="7"/>
  <c r="CP40" i="7" s="1"/>
  <c r="CU8" i="7"/>
  <c r="CT40" i="7" s="1"/>
  <c r="CV8" i="7"/>
  <c r="CU40" i="7" s="1"/>
  <c r="CN9" i="7"/>
  <c r="CO8" i="7"/>
  <c r="CP8" i="7"/>
  <c r="CR8" i="7"/>
  <c r="CQ40" i="7" s="1"/>
  <c r="CS8" i="7"/>
  <c r="CR40" i="7" s="1"/>
  <c r="CV39" i="7"/>
  <c r="CW39" i="7"/>
  <c r="AW39" i="7"/>
  <c r="AX39" i="7" s="1"/>
  <c r="DA39" i="7"/>
  <c r="CB8" i="7"/>
  <c r="CA40" i="7" s="1"/>
  <c r="BV9" i="7"/>
  <c r="CC8" i="7"/>
  <c r="CB40" i="7" s="1"/>
  <c r="BW8" i="7"/>
  <c r="CD8" i="7"/>
  <c r="CC40" i="7" s="1"/>
  <c r="BZ8" i="7"/>
  <c r="BY40" i="7" s="1"/>
  <c r="BX8" i="7"/>
  <c r="BY8" i="7"/>
  <c r="BX40" i="7" s="1"/>
  <c r="CA8" i="7"/>
  <c r="BZ40" i="7" s="1"/>
  <c r="U10" i="7"/>
  <c r="Z10" i="7"/>
  <c r="Y42" i="7" s="1"/>
  <c r="Y50" i="7" s="1"/>
  <c r="CD39" i="7"/>
  <c r="T11" i="7"/>
  <c r="Y11" i="7" s="1"/>
  <c r="X67" i="7" s="1"/>
  <c r="X10" i="7"/>
  <c r="W42" i="7" s="1"/>
  <c r="AE40" i="7"/>
  <c r="CE39" i="7"/>
  <c r="CI39" i="7"/>
  <c r="AC49" i="7"/>
  <c r="AB10" i="7"/>
  <c r="AA42" i="7" s="1"/>
  <c r="AA50" i="7" s="1"/>
  <c r="AA10" i="7"/>
  <c r="Z42" i="7" s="1"/>
  <c r="Z50" i="7" s="1"/>
  <c r="Y10" i="7"/>
  <c r="X42" i="7" s="1"/>
  <c r="X50" i="7" s="1"/>
  <c r="BL39" i="7"/>
  <c r="BJ8" i="7"/>
  <c r="BI40" i="7" s="1"/>
  <c r="BK8" i="7"/>
  <c r="BJ40" i="7" s="1"/>
  <c r="BD9" i="7"/>
  <c r="BL8" i="7"/>
  <c r="BK40" i="7" s="1"/>
  <c r="BE8" i="7"/>
  <c r="BI8" i="7"/>
  <c r="BH40" i="7" s="1"/>
  <c r="BF8" i="7"/>
  <c r="BG8" i="7"/>
  <c r="BF40" i="7" s="1"/>
  <c r="BH8" i="7"/>
  <c r="BG40" i="7" s="1"/>
  <c r="BM39" i="7"/>
  <c r="BQ39" i="7"/>
  <c r="X49" i="7"/>
  <c r="AB49" i="7" s="1"/>
  <c r="AB41" i="7"/>
  <c r="AC41" i="7"/>
  <c r="AG42" i="7"/>
  <c r="AY41" i="7"/>
  <c r="AT41" i="7" l="1"/>
  <c r="X47" i="7"/>
  <c r="AU41" i="7"/>
  <c r="AV41" i="7" s="1"/>
  <c r="AQ49" i="7"/>
  <c r="AU49" i="7" s="1"/>
  <c r="AP49" i="7"/>
  <c r="AT49" i="7" s="1"/>
  <c r="AQ10" i="7"/>
  <c r="AP42" i="7" s="1"/>
  <c r="AP50" i="7" s="1"/>
  <c r="DP39" i="7"/>
  <c r="AN10" i="7"/>
  <c r="AO10" i="7"/>
  <c r="AN42" i="7" s="1"/>
  <c r="AZ33" i="7" s="1"/>
  <c r="AN50" i="7" s="1"/>
  <c r="AY50" i="7" s="1"/>
  <c r="AA47" i="7"/>
  <c r="AP10" i="7"/>
  <c r="AO42" i="7" s="1"/>
  <c r="AZ34" i="7" s="1"/>
  <c r="AL11" i="7"/>
  <c r="AO11" i="7" s="1"/>
  <c r="AN67" i="7" s="1"/>
  <c r="AZ39" i="7"/>
  <c r="BA39" i="7"/>
  <c r="Y47" i="7"/>
  <c r="Y48" i="7"/>
  <c r="Z48" i="7"/>
  <c r="AB48" i="7" s="1"/>
  <c r="Z47" i="7"/>
  <c r="AE49" i="7"/>
  <c r="AH33" i="7"/>
  <c r="V48" i="7" s="1"/>
  <c r="AG48" i="7" s="1"/>
  <c r="V56" i="7" s="1"/>
  <c r="AA48" i="7"/>
  <c r="AX40" i="7"/>
  <c r="BA40" i="7" s="1"/>
  <c r="AM10" i="7"/>
  <c r="AI40" i="7"/>
  <c r="AW40" i="7"/>
  <c r="AR10" i="7"/>
  <c r="AQ42" i="7" s="1"/>
  <c r="AU42" i="7" s="1"/>
  <c r="AS10" i="7"/>
  <c r="AR42" i="7" s="1"/>
  <c r="AR50" i="7" s="1"/>
  <c r="BN39" i="7"/>
  <c r="CY39" i="7"/>
  <c r="T12" i="7"/>
  <c r="X12" i="7" s="1"/>
  <c r="W68" i="7" s="1"/>
  <c r="V11" i="7"/>
  <c r="AB11" i="7"/>
  <c r="AA67" i="7" s="1"/>
  <c r="DK9" i="7"/>
  <c r="DJ41" i="7" s="1"/>
  <c r="DM9" i="7"/>
  <c r="DL41" i="7" s="1"/>
  <c r="DL49" i="7" s="1"/>
  <c r="DL9" i="7"/>
  <c r="DK41" i="7" s="1"/>
  <c r="DI9" i="7"/>
  <c r="DH41" i="7" s="1"/>
  <c r="DJ9" i="7"/>
  <c r="DI41" i="7" s="1"/>
  <c r="DF10" i="7"/>
  <c r="DH9" i="7"/>
  <c r="DN9" i="7"/>
  <c r="DM41" i="7" s="1"/>
  <c r="DM49" i="7" s="1"/>
  <c r="DG9" i="7"/>
  <c r="DS40" i="7"/>
  <c r="DQ39" i="7"/>
  <c r="DO40" i="7"/>
  <c r="DN40" i="7"/>
  <c r="AC50" i="7"/>
  <c r="DA40" i="7"/>
  <c r="CV40" i="7"/>
  <c r="AC42" i="7"/>
  <c r="CG39" i="7"/>
  <c r="CW40" i="7"/>
  <c r="W11" i="7"/>
  <c r="V67" i="7" s="1"/>
  <c r="AG67" i="7" s="1"/>
  <c r="Z11" i="7"/>
  <c r="Y67" i="7" s="1"/>
  <c r="U11" i="7"/>
  <c r="CX39" i="7"/>
  <c r="CS9" i="7"/>
  <c r="CR41" i="7" s="1"/>
  <c r="DB32" i="7" s="1"/>
  <c r="CR48" i="7" s="1"/>
  <c r="CT9" i="7"/>
  <c r="CS41" i="7" s="1"/>
  <c r="CN10" i="7"/>
  <c r="CU9" i="7"/>
  <c r="CT41" i="7" s="1"/>
  <c r="CT49" i="7" s="1"/>
  <c r="CO9" i="7"/>
  <c r="CP9" i="7"/>
  <c r="CV9" i="7"/>
  <c r="CU41" i="7" s="1"/>
  <c r="CU49" i="7" s="1"/>
  <c r="CQ9" i="7"/>
  <c r="CP41" i="7" s="1"/>
  <c r="CR9" i="7"/>
  <c r="CQ41" i="7" s="1"/>
  <c r="AA11" i="7"/>
  <c r="Z67" i="7" s="1"/>
  <c r="AB67" i="7" s="1"/>
  <c r="X11" i="7"/>
  <c r="W67" i="7" s="1"/>
  <c r="CA9" i="7"/>
  <c r="BZ41" i="7" s="1"/>
  <c r="CB9" i="7"/>
  <c r="CA41" i="7" s="1"/>
  <c r="CC9" i="7"/>
  <c r="CB41" i="7" s="1"/>
  <c r="CB49" i="7" s="1"/>
  <c r="CD9" i="7"/>
  <c r="CC41" i="7" s="1"/>
  <c r="CC49" i="7" s="1"/>
  <c r="BY9" i="7"/>
  <c r="BX41" i="7" s="1"/>
  <c r="BZ9" i="7"/>
  <c r="BY41" i="7" s="1"/>
  <c r="BX9" i="7"/>
  <c r="BV10" i="7"/>
  <c r="BW9" i="7"/>
  <c r="AQ48" i="7"/>
  <c r="CE40" i="7"/>
  <c r="AH34" i="7"/>
  <c r="W47" i="7" s="1"/>
  <c r="AS47" i="7"/>
  <c r="AR48" i="7"/>
  <c r="AQ47" i="7"/>
  <c r="AB42" i="7"/>
  <c r="AB50" i="7"/>
  <c r="AD41" i="7"/>
  <c r="CF39" i="7"/>
  <c r="CH39" i="7" s="1"/>
  <c r="CD40" i="7"/>
  <c r="CI40" i="7"/>
  <c r="AR47" i="7"/>
  <c r="AT47" i="7" s="1"/>
  <c r="BQ40" i="7"/>
  <c r="BM40" i="7"/>
  <c r="AP48" i="7"/>
  <c r="AS48" i="7"/>
  <c r="BO39" i="7"/>
  <c r="BI9" i="7"/>
  <c r="BH41" i="7" s="1"/>
  <c r="BR32" i="7" s="1"/>
  <c r="BJ9" i="7"/>
  <c r="BI41" i="7" s="1"/>
  <c r="BD10" i="7"/>
  <c r="BK9" i="7"/>
  <c r="BJ41" i="7" s="1"/>
  <c r="BJ49" i="7" s="1"/>
  <c r="BE9" i="7"/>
  <c r="BH9" i="7"/>
  <c r="BG41" i="7" s="1"/>
  <c r="BL9" i="7"/>
  <c r="BK41" i="7" s="1"/>
  <c r="BK49" i="7" s="1"/>
  <c r="BG9" i="7"/>
  <c r="BF41" i="7" s="1"/>
  <c r="BF9" i="7"/>
  <c r="BL40" i="7"/>
  <c r="AD49" i="7"/>
  <c r="AF49" i="7" s="1"/>
  <c r="AE41" i="7"/>
  <c r="AB47" i="7" l="1"/>
  <c r="AW41" i="7"/>
  <c r="AV49" i="7"/>
  <c r="AX49" i="7" s="1"/>
  <c r="AT11" i="7"/>
  <c r="AS67" i="7" s="1"/>
  <c r="AL12" i="7"/>
  <c r="AM12" i="7" s="1"/>
  <c r="AQ11" i="7"/>
  <c r="AP67" i="7" s="1"/>
  <c r="AW49" i="7"/>
  <c r="V50" i="7"/>
  <c r="AG50" i="7" s="1"/>
  <c r="AR11" i="7"/>
  <c r="AQ67" i="7" s="1"/>
  <c r="AP11" i="7"/>
  <c r="AO67" i="7" s="1"/>
  <c r="DR39" i="7"/>
  <c r="DT39" i="7" s="1"/>
  <c r="AQ50" i="7"/>
  <c r="AU50" i="7" s="1"/>
  <c r="AC67" i="7"/>
  <c r="AE67" i="7" s="1"/>
  <c r="AC48" i="7"/>
  <c r="AE48" i="7" s="1"/>
  <c r="AT48" i="7"/>
  <c r="AY42" i="7"/>
  <c r="AN11" i="7"/>
  <c r="AG43" i="7"/>
  <c r="AG51" i="7" s="1"/>
  <c r="AG52" i="7" s="1"/>
  <c r="V57" i="7" s="1"/>
  <c r="AS11" i="7"/>
  <c r="AR67" i="7" s="1"/>
  <c r="V49" i="7"/>
  <c r="AG49" i="7" s="1"/>
  <c r="AM11" i="7"/>
  <c r="AT42" i="7"/>
  <c r="AV42" i="7" s="1"/>
  <c r="AC47" i="7"/>
  <c r="V47" i="7"/>
  <c r="AG47" i="7" s="1"/>
  <c r="V55" i="7" s="1"/>
  <c r="AT50" i="7"/>
  <c r="CJ32" i="7"/>
  <c r="CA48" i="7" s="1"/>
  <c r="CZ39" i="7"/>
  <c r="DB39" i="7" s="1"/>
  <c r="AZ40" i="7"/>
  <c r="AZ43" i="7" s="1"/>
  <c r="AZ51" i="7" s="1"/>
  <c r="AZ52" i="7" s="1"/>
  <c r="AO57" i="7" s="1"/>
  <c r="AX41" i="7"/>
  <c r="AZ41" i="7" s="1"/>
  <c r="BA43" i="7"/>
  <c r="BA51" i="7" s="1"/>
  <c r="BA52" i="7" s="1"/>
  <c r="AP57" i="7" s="1"/>
  <c r="AF41" i="7"/>
  <c r="AH41" i="7" s="1"/>
  <c r="BP39" i="7"/>
  <c r="BR39" i="7" s="1"/>
  <c r="AU47" i="7"/>
  <c r="AW47" i="7" s="1"/>
  <c r="V12" i="7"/>
  <c r="U12" i="7"/>
  <c r="AB12" i="7"/>
  <c r="AA68" i="7" s="1"/>
  <c r="AE50" i="7"/>
  <c r="DQ40" i="7"/>
  <c r="Z12" i="7"/>
  <c r="Y68" i="7" s="1"/>
  <c r="Y12" i="7"/>
  <c r="X68" i="7" s="1"/>
  <c r="W12" i="7"/>
  <c r="V68" i="7" s="1"/>
  <c r="AG68" i="7" s="1"/>
  <c r="AA12" i="7"/>
  <c r="Z68" i="7" s="1"/>
  <c r="AH43" i="7"/>
  <c r="AH51" i="7" s="1"/>
  <c r="AH52" i="7" s="1"/>
  <c r="W57" i="7" s="1"/>
  <c r="T13" i="7"/>
  <c r="AB13" i="7" s="1"/>
  <c r="AA69" i="7" s="1"/>
  <c r="AA77" i="7" s="1"/>
  <c r="DK49" i="7"/>
  <c r="DO49" i="7" s="1"/>
  <c r="DO41" i="7"/>
  <c r="AD42" i="7"/>
  <c r="DP40" i="7"/>
  <c r="DJ49" i="7"/>
  <c r="DN49" i="7" s="1"/>
  <c r="DN41" i="7"/>
  <c r="DT32" i="7"/>
  <c r="DS41" i="7"/>
  <c r="DJ10" i="7"/>
  <c r="DI42" i="7" s="1"/>
  <c r="DL10" i="7"/>
  <c r="DK42" i="7" s="1"/>
  <c r="DK10" i="7"/>
  <c r="DJ42" i="7" s="1"/>
  <c r="DH10" i="7"/>
  <c r="DG10" i="7"/>
  <c r="DI10" i="7"/>
  <c r="DH42" i="7" s="1"/>
  <c r="DM10" i="7"/>
  <c r="DL42" i="7" s="1"/>
  <c r="DL50" i="7" s="1"/>
  <c r="DN10" i="7"/>
  <c r="DM42" i="7" s="1"/>
  <c r="DM50" i="7" s="1"/>
  <c r="DF11" i="7"/>
  <c r="BI48" i="7"/>
  <c r="BJ48" i="7"/>
  <c r="W49" i="7"/>
  <c r="AH49" i="7" s="1"/>
  <c r="W50" i="7"/>
  <c r="CY40" i="7"/>
  <c r="W48" i="7"/>
  <c r="DA41" i="7"/>
  <c r="AD50" i="7"/>
  <c r="AE42" i="7"/>
  <c r="BI47" i="7"/>
  <c r="BJ47" i="7"/>
  <c r="CG40" i="7"/>
  <c r="CS48" i="7"/>
  <c r="CX40" i="7"/>
  <c r="CV41" i="7"/>
  <c r="CR49" i="7"/>
  <c r="CV49" i="7" s="1"/>
  <c r="CT48" i="7"/>
  <c r="CV48" i="7" s="1"/>
  <c r="CS49" i="7"/>
  <c r="CW49" i="7" s="1"/>
  <c r="CW41" i="7"/>
  <c r="CS47" i="7"/>
  <c r="CR47" i="7"/>
  <c r="CU47" i="7"/>
  <c r="CT47" i="7"/>
  <c r="CR10" i="7"/>
  <c r="CQ42" i="7" s="1"/>
  <c r="CV10" i="7"/>
  <c r="CU42" i="7" s="1"/>
  <c r="CU50" i="7" s="1"/>
  <c r="CS10" i="7"/>
  <c r="CR42" i="7" s="1"/>
  <c r="CT10" i="7"/>
  <c r="CS42" i="7" s="1"/>
  <c r="CU10" i="7"/>
  <c r="CT42" i="7" s="1"/>
  <c r="CT50" i="7" s="1"/>
  <c r="CO10" i="7"/>
  <c r="CP10" i="7"/>
  <c r="CQ10" i="7"/>
  <c r="CP42" i="7" s="1"/>
  <c r="CN11" i="7"/>
  <c r="CU48" i="7"/>
  <c r="AO49" i="7"/>
  <c r="BZ49" i="7"/>
  <c r="CD49" i="7" s="1"/>
  <c r="CD41" i="7"/>
  <c r="AO50" i="7"/>
  <c r="CK39" i="7"/>
  <c r="CJ39" i="7"/>
  <c r="BZ10" i="7"/>
  <c r="BY42" i="7" s="1"/>
  <c r="CA10" i="7"/>
  <c r="BZ42" i="7" s="1"/>
  <c r="CC10" i="7"/>
  <c r="CB42" i="7" s="1"/>
  <c r="CB50" i="7" s="1"/>
  <c r="CB10" i="7"/>
  <c r="CA42" i="7" s="1"/>
  <c r="BX10" i="7"/>
  <c r="CD10" i="7"/>
  <c r="CC42" i="7" s="1"/>
  <c r="CC50" i="7" s="1"/>
  <c r="BW10" i="7"/>
  <c r="BY10" i="7"/>
  <c r="BX42" i="7" s="1"/>
  <c r="BV11" i="7"/>
  <c r="AO48" i="7"/>
  <c r="BN40" i="7"/>
  <c r="AU48" i="7"/>
  <c r="CA49" i="7"/>
  <c r="CE49" i="7" s="1"/>
  <c r="CE41" i="7"/>
  <c r="CI41" i="7"/>
  <c r="CF40" i="7"/>
  <c r="CH40" i="7" s="1"/>
  <c r="AO47" i="7"/>
  <c r="BH48" i="7"/>
  <c r="AI43" i="7"/>
  <c r="BI49" i="7"/>
  <c r="BM49" i="7" s="1"/>
  <c r="BM41" i="7"/>
  <c r="BQ41" i="7"/>
  <c r="BL41" i="7"/>
  <c r="BH49" i="7"/>
  <c r="BL49" i="7" s="1"/>
  <c r="BK47" i="7"/>
  <c r="BO40" i="7"/>
  <c r="BH10" i="7"/>
  <c r="BG42" i="7" s="1"/>
  <c r="BR34" i="7" s="1"/>
  <c r="BG47" i="7" s="1"/>
  <c r="BL10" i="7"/>
  <c r="BK42" i="7" s="1"/>
  <c r="BK50" i="7" s="1"/>
  <c r="BI10" i="7"/>
  <c r="BH42" i="7" s="1"/>
  <c r="BJ10" i="7"/>
  <c r="BI42" i="7" s="1"/>
  <c r="BK10" i="7"/>
  <c r="BJ42" i="7" s="1"/>
  <c r="BJ50" i="7" s="1"/>
  <c r="BG10" i="7"/>
  <c r="BF42" i="7" s="1"/>
  <c r="BE10" i="7"/>
  <c r="BF10" i="7"/>
  <c r="BD11" i="7"/>
  <c r="BH47" i="7"/>
  <c r="BK48" i="7"/>
  <c r="AY67" i="7"/>
  <c r="AN47" i="7"/>
  <c r="AY47" i="7" s="1"/>
  <c r="AN55" i="7" s="1"/>
  <c r="AN49" i="7"/>
  <c r="AY49" i="7" s="1"/>
  <c r="AY43" i="7"/>
  <c r="AY51" i="7" s="1"/>
  <c r="AY52" i="7" s="1"/>
  <c r="AN57" i="7" s="1"/>
  <c r="AN48" i="7"/>
  <c r="AY48" i="7" s="1"/>
  <c r="AN56" i="7" s="1"/>
  <c r="AD47" i="7" l="1"/>
  <c r="AF47" i="7" s="1"/>
  <c r="AI47" i="7" s="1"/>
  <c r="X55" i="7" s="1"/>
  <c r="AR12" i="7"/>
  <c r="AQ68" i="7" s="1"/>
  <c r="AN12" i="7"/>
  <c r="AO12" i="7"/>
  <c r="AN68" i="7" s="1"/>
  <c r="AY68" i="7" s="1"/>
  <c r="AL13" i="7"/>
  <c r="AQ13" i="7" s="1"/>
  <c r="AP69" i="7" s="1"/>
  <c r="AU67" i="7"/>
  <c r="AP12" i="7"/>
  <c r="AO68" i="7" s="1"/>
  <c r="AT12" i="7"/>
  <c r="AS68" i="7" s="1"/>
  <c r="AQ12" i="7"/>
  <c r="AP68" i="7" s="1"/>
  <c r="AS12" i="7"/>
  <c r="AR68" i="7" s="1"/>
  <c r="AT67" i="7"/>
  <c r="AW50" i="7"/>
  <c r="AG44" i="7"/>
  <c r="BA44" i="7"/>
  <c r="AD48" i="7"/>
  <c r="AF48" i="7" s="1"/>
  <c r="AH48" i="7" s="1"/>
  <c r="W56" i="7" s="1"/>
  <c r="DU39" i="7"/>
  <c r="AW42" i="7"/>
  <c r="AV50" i="7"/>
  <c r="AX50" i="7" s="1"/>
  <c r="BA50" i="7" s="1"/>
  <c r="CA47" i="7"/>
  <c r="AW48" i="7"/>
  <c r="AD67" i="7"/>
  <c r="AF67" i="7" s="1"/>
  <c r="AI67" i="7" s="1"/>
  <c r="DC39" i="7"/>
  <c r="BZ48" i="7"/>
  <c r="AI49" i="7"/>
  <c r="AE47" i="7"/>
  <c r="BA41" i="7"/>
  <c r="AH44" i="7"/>
  <c r="CJ34" i="7"/>
  <c r="BY49" i="7" s="1"/>
  <c r="CB48" i="7"/>
  <c r="AI41" i="7"/>
  <c r="V13" i="7"/>
  <c r="BZ47" i="7"/>
  <c r="BS39" i="7"/>
  <c r="CB47" i="7"/>
  <c r="CC48" i="7"/>
  <c r="CE48" i="7" s="1"/>
  <c r="AF50" i="7"/>
  <c r="AI50" i="7" s="1"/>
  <c r="CJ33" i="7"/>
  <c r="BX49" i="7" s="1"/>
  <c r="CI49" i="7" s="1"/>
  <c r="AF42" i="7"/>
  <c r="AH42" i="7" s="1"/>
  <c r="BP40" i="7"/>
  <c r="BR40" i="7" s="1"/>
  <c r="BR43" i="7" s="1"/>
  <c r="BR51" i="7" s="1"/>
  <c r="BR52" i="7" s="1"/>
  <c r="BG57" i="7" s="1"/>
  <c r="AZ49" i="7"/>
  <c r="CC47" i="7"/>
  <c r="X13" i="7"/>
  <c r="W69" i="7" s="1"/>
  <c r="DR40" i="7"/>
  <c r="DU40" i="7" s="1"/>
  <c r="AX42" i="7"/>
  <c r="AZ42" i="7" s="1"/>
  <c r="CZ40" i="7"/>
  <c r="DB40" i="7" s="1"/>
  <c r="AV47" i="7"/>
  <c r="AX47" i="7" s="1"/>
  <c r="AZ47" i="7" s="1"/>
  <c r="AO55" i="7" s="1"/>
  <c r="DT33" i="7"/>
  <c r="DH49" i="7" s="1"/>
  <c r="DS49" i="7" s="1"/>
  <c r="AB68" i="7"/>
  <c r="BM47" i="7"/>
  <c r="AC68" i="7"/>
  <c r="DQ49" i="7"/>
  <c r="CX49" i="7"/>
  <c r="AA13" i="7"/>
  <c r="Z69" i="7" s="1"/>
  <c r="Z77" i="7" s="1"/>
  <c r="Z13" i="7"/>
  <c r="Y69" i="7" s="1"/>
  <c r="AC69" i="7" s="1"/>
  <c r="DQ41" i="7"/>
  <c r="Y13" i="7"/>
  <c r="X69" i="7" s="1"/>
  <c r="X77" i="7" s="1"/>
  <c r="AR57" i="7"/>
  <c r="AT57" i="7" s="1"/>
  <c r="T14" i="7"/>
  <c r="Z14" i="7" s="1"/>
  <c r="Y70" i="7" s="1"/>
  <c r="BA49" i="7"/>
  <c r="U13" i="7"/>
  <c r="W13" i="7"/>
  <c r="V69" i="7" s="1"/>
  <c r="AG69" i="7" s="1"/>
  <c r="AV48" i="7"/>
  <c r="AX48" i="7" s="1"/>
  <c r="AZ48" i="7" s="1"/>
  <c r="AO56" i="7" s="1"/>
  <c r="AZ44" i="7"/>
  <c r="DI11" i="7"/>
  <c r="DH67" i="7" s="1"/>
  <c r="DJ11" i="7"/>
  <c r="DI67" i="7" s="1"/>
  <c r="DK11" i="7"/>
  <c r="DJ67" i="7" s="1"/>
  <c r="DG11" i="7"/>
  <c r="DN11" i="7"/>
  <c r="DM67" i="7" s="1"/>
  <c r="DL11" i="7"/>
  <c r="DK67" i="7" s="1"/>
  <c r="DH11" i="7"/>
  <c r="DM11" i="7"/>
  <c r="DL67" i="7" s="1"/>
  <c r="DF12" i="7"/>
  <c r="DK50" i="7"/>
  <c r="DO50" i="7" s="1"/>
  <c r="DO42" i="7"/>
  <c r="DP49" i="7"/>
  <c r="DS42" i="7"/>
  <c r="DT34" i="7"/>
  <c r="DI50" i="7" s="1"/>
  <c r="DP41" i="7"/>
  <c r="DN42" i="7"/>
  <c r="DJ50" i="7"/>
  <c r="DN50" i="7" s="1"/>
  <c r="DJ47" i="7"/>
  <c r="DM48" i="7"/>
  <c r="DL48" i="7"/>
  <c r="DK47" i="7"/>
  <c r="DK48" i="7"/>
  <c r="DM47" i="7"/>
  <c r="DJ48" i="7"/>
  <c r="DL47" i="7"/>
  <c r="BL48" i="7"/>
  <c r="BM48" i="7"/>
  <c r="CG41" i="7"/>
  <c r="CV47" i="7"/>
  <c r="CW48" i="7"/>
  <c r="CX48" i="7" s="1"/>
  <c r="BL47" i="7"/>
  <c r="BN49" i="7"/>
  <c r="CY41" i="7"/>
  <c r="CX41" i="7"/>
  <c r="CQ11" i="7"/>
  <c r="CP67" i="7" s="1"/>
  <c r="CV11" i="7"/>
  <c r="CU67" i="7" s="1"/>
  <c r="CR11" i="7"/>
  <c r="CQ67" i="7" s="1"/>
  <c r="CS11" i="7"/>
  <c r="CR67" i="7" s="1"/>
  <c r="CU11" i="7"/>
  <c r="CT67" i="7" s="1"/>
  <c r="CT11" i="7"/>
  <c r="CS67" i="7" s="1"/>
  <c r="CO11" i="7"/>
  <c r="CP11" i="7"/>
  <c r="CN12" i="7"/>
  <c r="CR50" i="7"/>
  <c r="CV50" i="7" s="1"/>
  <c r="CV42" i="7"/>
  <c r="DA42" i="7"/>
  <c r="CW42" i="7"/>
  <c r="CS50" i="7"/>
  <c r="CW50" i="7" s="1"/>
  <c r="CF49" i="7"/>
  <c r="CH49" i="7" s="1"/>
  <c r="CW47" i="7"/>
  <c r="DB33" i="7"/>
  <c r="CP50" i="7" s="1"/>
  <c r="DA50" i="7" s="1"/>
  <c r="CY49" i="7"/>
  <c r="DB34" i="7"/>
  <c r="AI51" i="7"/>
  <c r="AI52" i="7" s="1"/>
  <c r="X57" i="7" s="1"/>
  <c r="Z57" i="7" s="1"/>
  <c r="AB57" i="7" s="1"/>
  <c r="AI44" i="7"/>
  <c r="CI42" i="7"/>
  <c r="CA50" i="7"/>
  <c r="CE50" i="7" s="1"/>
  <c r="CE42" i="7"/>
  <c r="CF41" i="7"/>
  <c r="BY11" i="7"/>
  <c r="BX67" i="7" s="1"/>
  <c r="BZ11" i="7"/>
  <c r="BY67" i="7" s="1"/>
  <c r="CA11" i="7"/>
  <c r="BZ67" i="7" s="1"/>
  <c r="CB11" i="7"/>
  <c r="CA67" i="7" s="1"/>
  <c r="BW11" i="7"/>
  <c r="CD11" i="7"/>
  <c r="CC67" i="7" s="1"/>
  <c r="BX11" i="7"/>
  <c r="CC11" i="7"/>
  <c r="CB67" i="7" s="1"/>
  <c r="BV12" i="7"/>
  <c r="CD42" i="7"/>
  <c r="BZ50" i="7"/>
  <c r="CD50" i="7" s="1"/>
  <c r="CJ40" i="7"/>
  <c r="CK40" i="7"/>
  <c r="BO41" i="7"/>
  <c r="CG49" i="7"/>
  <c r="BL42" i="7"/>
  <c r="BH50" i="7"/>
  <c r="BL50" i="7" s="1"/>
  <c r="BM42" i="7"/>
  <c r="BI50" i="7"/>
  <c r="BM50" i="7" s="1"/>
  <c r="BG49" i="7"/>
  <c r="BN41" i="7"/>
  <c r="BQ42" i="7"/>
  <c r="BG11" i="7"/>
  <c r="BF67" i="7" s="1"/>
  <c r="BJ11" i="7"/>
  <c r="BI67" i="7" s="1"/>
  <c r="BH11" i="7"/>
  <c r="BG67" i="7" s="1"/>
  <c r="BL11" i="7"/>
  <c r="BK67" i="7" s="1"/>
  <c r="BI11" i="7"/>
  <c r="BH67" i="7" s="1"/>
  <c r="BK11" i="7"/>
  <c r="BJ67" i="7" s="1"/>
  <c r="BF11" i="7"/>
  <c r="BE11" i="7"/>
  <c r="BD12" i="7"/>
  <c r="BG50" i="7"/>
  <c r="BG48" i="7"/>
  <c r="BO49" i="7"/>
  <c r="BR33" i="7"/>
  <c r="AY44" i="7"/>
  <c r="AU68" i="7" l="1"/>
  <c r="AT68" i="7"/>
  <c r="AN13" i="7"/>
  <c r="AT13" i="7"/>
  <c r="AS69" i="7" s="1"/>
  <c r="AS77" i="7" s="1"/>
  <c r="AW67" i="7"/>
  <c r="AP13" i="7"/>
  <c r="AO69" i="7" s="1"/>
  <c r="AV67" i="7"/>
  <c r="AX67" i="7" s="1"/>
  <c r="AZ67" i="7" s="1"/>
  <c r="AS13" i="7"/>
  <c r="AR69" i="7" s="1"/>
  <c r="AR77" i="7" s="1"/>
  <c r="AM13" i="7"/>
  <c r="AL14" i="7"/>
  <c r="AN14" i="7" s="1"/>
  <c r="AR13" i="7"/>
  <c r="AQ69" i="7" s="1"/>
  <c r="AO13" i="7"/>
  <c r="AN69" i="7" s="1"/>
  <c r="AY69" i="7" s="1"/>
  <c r="CE47" i="7"/>
  <c r="BX47" i="7"/>
  <c r="CI47" i="7" s="1"/>
  <c r="BX55" i="7" s="1"/>
  <c r="AI48" i="7"/>
  <c r="X56" i="7" s="1"/>
  <c r="Z56" i="7" s="1"/>
  <c r="AB56" i="7" s="1"/>
  <c r="CD48" i="7"/>
  <c r="CG48" i="7" s="1"/>
  <c r="AI42" i="7"/>
  <c r="BS40" i="7"/>
  <c r="BS43" i="7" s="1"/>
  <c r="BS51" i="7" s="1"/>
  <c r="BS52" i="7" s="1"/>
  <c r="BH57" i="7" s="1"/>
  <c r="AZ50" i="7"/>
  <c r="BA48" i="7"/>
  <c r="AP56" i="7" s="1"/>
  <c r="AR56" i="7" s="1"/>
  <c r="AT56" i="7" s="1"/>
  <c r="AH67" i="7"/>
  <c r="DT40" i="7"/>
  <c r="DT43" i="7" s="1"/>
  <c r="DT51" i="7" s="1"/>
  <c r="DT52" i="7" s="1"/>
  <c r="DI57" i="7" s="1"/>
  <c r="AH47" i="7"/>
  <c r="W55" i="7" s="1"/>
  <c r="Z55" i="7" s="1"/>
  <c r="AB55" i="7" s="1"/>
  <c r="CD47" i="7"/>
  <c r="BY50" i="7"/>
  <c r="AH50" i="7"/>
  <c r="BX48" i="7"/>
  <c r="CI48" i="7" s="1"/>
  <c r="BX56" i="7" s="1"/>
  <c r="BA42" i="7"/>
  <c r="BY48" i="7"/>
  <c r="BX50" i="7"/>
  <c r="CI50" i="7" s="1"/>
  <c r="BY47" i="7"/>
  <c r="CI43" i="7"/>
  <c r="CI51" i="7" s="1"/>
  <c r="CI52" i="7" s="1"/>
  <c r="BX57" i="7" s="1"/>
  <c r="CZ41" i="7"/>
  <c r="DC41" i="7" s="1"/>
  <c r="DC40" i="7"/>
  <c r="DC43" i="7" s="1"/>
  <c r="DR41" i="7"/>
  <c r="DU41" i="7" s="1"/>
  <c r="CZ49" i="7"/>
  <c r="BP41" i="7"/>
  <c r="BR41" i="7" s="1"/>
  <c r="BP49" i="7"/>
  <c r="BR49" i="7" s="1"/>
  <c r="AD68" i="7"/>
  <c r="CH41" i="7"/>
  <c r="CK41" i="7" s="1"/>
  <c r="DR49" i="7"/>
  <c r="DH48" i="7"/>
  <c r="DS48" i="7" s="1"/>
  <c r="DH56" i="7" s="1"/>
  <c r="DQ42" i="7"/>
  <c r="BA47" i="7"/>
  <c r="AP55" i="7" s="1"/>
  <c r="AQ55" i="7" s="1"/>
  <c r="AS55" i="7" s="1"/>
  <c r="AE68" i="7"/>
  <c r="BN47" i="7"/>
  <c r="Y77" i="7"/>
  <c r="AC77" i="7" s="1"/>
  <c r="BO47" i="7"/>
  <c r="DS43" i="7"/>
  <c r="DS51" i="7" s="1"/>
  <c r="DS52" i="7" s="1"/>
  <c r="DH57" i="7" s="1"/>
  <c r="DH47" i="7"/>
  <c r="DS47" i="7" s="1"/>
  <c r="DH55" i="7" s="1"/>
  <c r="AB77" i="7"/>
  <c r="DH50" i="7"/>
  <c r="DS50" i="7" s="1"/>
  <c r="AB69" i="7"/>
  <c r="AD69" i="7" s="1"/>
  <c r="AH60" i="7"/>
  <c r="Z76" i="7" s="1"/>
  <c r="V14" i="7"/>
  <c r="U14" i="7"/>
  <c r="AB14" i="7"/>
  <c r="AA70" i="7" s="1"/>
  <c r="AA78" i="7" s="1"/>
  <c r="DU43" i="7"/>
  <c r="DU51" i="7" s="1"/>
  <c r="DU52" i="7" s="1"/>
  <c r="DJ57" i="7" s="1"/>
  <c r="Y14" i="7"/>
  <c r="X70" i="7" s="1"/>
  <c r="DO47" i="7"/>
  <c r="X14" i="7"/>
  <c r="W70" i="7" s="1"/>
  <c r="DP50" i="7"/>
  <c r="AA14" i="7"/>
  <c r="Z70" i="7" s="1"/>
  <c r="Z78" i="7" s="1"/>
  <c r="T15" i="7"/>
  <c r="U15" i="7" s="1"/>
  <c r="W14" i="7"/>
  <c r="V70" i="7" s="1"/>
  <c r="AG70" i="7" s="1"/>
  <c r="BN48" i="7"/>
  <c r="BP48" i="7" s="1"/>
  <c r="BS48" i="7" s="1"/>
  <c r="BH56" i="7" s="1"/>
  <c r="DH12" i="7"/>
  <c r="DJ12" i="7"/>
  <c r="DI68" i="7" s="1"/>
  <c r="DI12" i="7"/>
  <c r="DH68" i="7" s="1"/>
  <c r="DN12" i="7"/>
  <c r="DM68" i="7" s="1"/>
  <c r="DK12" i="7"/>
  <c r="DJ68" i="7" s="1"/>
  <c r="DG12" i="7"/>
  <c r="DM12" i="7"/>
  <c r="DL68" i="7" s="1"/>
  <c r="DL12" i="7"/>
  <c r="DK68" i="7" s="1"/>
  <c r="DF13" i="7"/>
  <c r="DS67" i="7"/>
  <c r="DN47" i="7"/>
  <c r="DP42" i="7"/>
  <c r="DR42" i="7" s="1"/>
  <c r="DQ50" i="7"/>
  <c r="DO67" i="7"/>
  <c r="CY42" i="7"/>
  <c r="DO48" i="7"/>
  <c r="DN67" i="7"/>
  <c r="BO48" i="7"/>
  <c r="DI47" i="7"/>
  <c r="DI49" i="7"/>
  <c r="CY48" i="7"/>
  <c r="CZ48" i="7" s="1"/>
  <c r="CF50" i="7"/>
  <c r="CH50" i="7" s="1"/>
  <c r="DN48" i="7"/>
  <c r="DI48" i="7"/>
  <c r="CY47" i="7"/>
  <c r="CX50" i="7"/>
  <c r="CG42" i="7"/>
  <c r="CQ47" i="7"/>
  <c r="CQ49" i="7"/>
  <c r="CP12" i="7"/>
  <c r="CQ12" i="7"/>
  <c r="CP68" i="7" s="1"/>
  <c r="CR12" i="7"/>
  <c r="CQ68" i="7" s="1"/>
  <c r="CS12" i="7"/>
  <c r="CR68" i="7" s="1"/>
  <c r="CT12" i="7"/>
  <c r="CS68" i="7" s="1"/>
  <c r="CU12" i="7"/>
  <c r="CT68" i="7" s="1"/>
  <c r="CO12" i="7"/>
  <c r="CV12" i="7"/>
  <c r="CU68" i="7" s="1"/>
  <c r="CN13" i="7"/>
  <c r="DA67" i="7"/>
  <c r="CX42" i="7"/>
  <c r="CX47" i="7"/>
  <c r="CQ50" i="7"/>
  <c r="CV67" i="7"/>
  <c r="CW67" i="7"/>
  <c r="CY50" i="7"/>
  <c r="DB43" i="7"/>
  <c r="DA43" i="7"/>
  <c r="DA51" i="7" s="1"/>
  <c r="DA52" i="7" s="1"/>
  <c r="CP57" i="7" s="1"/>
  <c r="CP49" i="7"/>
  <c r="DA49" i="7" s="1"/>
  <c r="CP47" i="7"/>
  <c r="DA47" i="7" s="1"/>
  <c r="CP55" i="7" s="1"/>
  <c r="CQ48" i="7"/>
  <c r="CP48" i="7"/>
  <c r="DA48" i="7" s="1"/>
  <c r="CP56" i="7" s="1"/>
  <c r="CG50" i="7"/>
  <c r="CK43" i="7"/>
  <c r="CK51" i="7" s="1"/>
  <c r="CK52" i="7" s="1"/>
  <c r="BZ57" i="7" s="1"/>
  <c r="CJ43" i="7"/>
  <c r="CJ51" i="7" s="1"/>
  <c r="CJ52" i="7" s="1"/>
  <c r="BY57" i="7" s="1"/>
  <c r="CJ49" i="7"/>
  <c r="CK49" i="7"/>
  <c r="BX12" i="7"/>
  <c r="CA12" i="7"/>
  <c r="BZ68" i="7" s="1"/>
  <c r="BY12" i="7"/>
  <c r="BX68" i="7" s="1"/>
  <c r="BZ12" i="7"/>
  <c r="BY68" i="7" s="1"/>
  <c r="CD12" i="7"/>
  <c r="CC68" i="7" s="1"/>
  <c r="BW12" i="7"/>
  <c r="CC12" i="7"/>
  <c r="CB68" i="7" s="1"/>
  <c r="CB12" i="7"/>
  <c r="CA68" i="7" s="1"/>
  <c r="BV13" i="7"/>
  <c r="CI67" i="7"/>
  <c r="BN42" i="7"/>
  <c r="CD67" i="7"/>
  <c r="CE67" i="7"/>
  <c r="BN50" i="7"/>
  <c r="CF42" i="7"/>
  <c r="BM67" i="7"/>
  <c r="BQ43" i="7"/>
  <c r="BQ51" i="7" s="1"/>
  <c r="BQ52" i="7" s="1"/>
  <c r="BF57" i="7" s="1"/>
  <c r="BF49" i="7"/>
  <c r="BQ49" i="7" s="1"/>
  <c r="BF47" i="7"/>
  <c r="BQ47" i="7" s="1"/>
  <c r="BF55" i="7" s="1"/>
  <c r="BO42" i="7"/>
  <c r="BO50" i="7"/>
  <c r="BL67" i="7"/>
  <c r="BF50" i="7"/>
  <c r="BQ50" i="7" s="1"/>
  <c r="BR44" i="7"/>
  <c r="BF48" i="7"/>
  <c r="BQ48" i="7" s="1"/>
  <c r="BF56" i="7" s="1"/>
  <c r="BF12" i="7"/>
  <c r="BK12" i="7"/>
  <c r="BJ68" i="7" s="1"/>
  <c r="BG12" i="7"/>
  <c r="BF68" i="7" s="1"/>
  <c r="BI12" i="7"/>
  <c r="BH68" i="7" s="1"/>
  <c r="BH12" i="7"/>
  <c r="BG68" i="7" s="1"/>
  <c r="BE12" i="7"/>
  <c r="BJ12" i="7"/>
  <c r="BI68" i="7" s="1"/>
  <c r="BL12" i="7"/>
  <c r="BK68" i="7" s="1"/>
  <c r="BD13" i="7"/>
  <c r="BQ67" i="7"/>
  <c r="AP77" i="7"/>
  <c r="AT77" i="7" s="1"/>
  <c r="AZ60" i="7"/>
  <c r="Y78" i="7"/>
  <c r="AV68" i="7" l="1"/>
  <c r="AX68" i="7" s="1"/>
  <c r="BA68" i="7" s="1"/>
  <c r="AS14" i="7"/>
  <c r="AR70" i="7" s="1"/>
  <c r="AR78" i="7" s="1"/>
  <c r="AL15" i="7"/>
  <c r="AL16" i="7" s="1"/>
  <c r="AR14" i="7"/>
  <c r="AQ70" i="7" s="1"/>
  <c r="AQ78" i="7" s="1"/>
  <c r="AO14" i="7"/>
  <c r="AN70" i="7" s="1"/>
  <c r="AZ61" i="7" s="1"/>
  <c r="AN75" i="7" s="1"/>
  <c r="AY75" i="7" s="1"/>
  <c r="AN83" i="7" s="1"/>
  <c r="AW68" i="7"/>
  <c r="AT69" i="7"/>
  <c r="AQ56" i="7"/>
  <c r="AS56" i="7" s="1"/>
  <c r="BA67" i="7"/>
  <c r="AU69" i="7"/>
  <c r="AP14" i="7"/>
  <c r="AO70" i="7" s="1"/>
  <c r="AZ62" i="7" s="1"/>
  <c r="AO75" i="7" s="1"/>
  <c r="AQ14" i="7"/>
  <c r="AP70" i="7" s="1"/>
  <c r="AT14" i="7"/>
  <c r="AS70" i="7" s="1"/>
  <c r="AS78" i="7" s="1"/>
  <c r="AM14" i="7"/>
  <c r="AQ77" i="7"/>
  <c r="AU77" i="7" s="1"/>
  <c r="AV77" i="7" s="1"/>
  <c r="AX77" i="7" s="1"/>
  <c r="CF47" i="7"/>
  <c r="CH47" i="7" s="1"/>
  <c r="Y56" i="7"/>
  <c r="AA56" i="7" s="1"/>
  <c r="CF48" i="7"/>
  <c r="CH48" i="7" s="1"/>
  <c r="CK48" i="7" s="1"/>
  <c r="BZ56" i="7" s="1"/>
  <c r="AC78" i="7"/>
  <c r="CK50" i="7"/>
  <c r="BS44" i="7"/>
  <c r="CI44" i="7"/>
  <c r="BS49" i="7"/>
  <c r="CG47" i="7"/>
  <c r="BS41" i="7"/>
  <c r="Y55" i="7"/>
  <c r="AA55" i="7" s="1"/>
  <c r="DB41" i="7"/>
  <c r="BP50" i="7"/>
  <c r="BR50" i="7" s="1"/>
  <c r="CZ47" i="7"/>
  <c r="DB47" i="7" s="1"/>
  <c r="CQ55" i="7" s="1"/>
  <c r="BR48" i="7"/>
  <c r="BG56" i="7" s="1"/>
  <c r="BJ56" i="7" s="1"/>
  <c r="BL56" i="7" s="1"/>
  <c r="DT41" i="7"/>
  <c r="DR50" i="7"/>
  <c r="DU50" i="7" s="1"/>
  <c r="AE77" i="7"/>
  <c r="CJ41" i="7"/>
  <c r="CH42" i="7"/>
  <c r="CK42" i="7" s="1"/>
  <c r="AF68" i="7"/>
  <c r="BP42" i="7"/>
  <c r="BS42" i="7" s="1"/>
  <c r="CZ42" i="7"/>
  <c r="DB42" i="7" s="1"/>
  <c r="CZ50" i="7"/>
  <c r="DB50" i="7" s="1"/>
  <c r="BP47" i="7"/>
  <c r="AR55" i="7"/>
  <c r="AT55" i="7" s="1"/>
  <c r="DA44" i="7"/>
  <c r="CJ50" i="7"/>
  <c r="DU44" i="7"/>
  <c r="Z15" i="7"/>
  <c r="Y95" i="7" s="1"/>
  <c r="AB15" i="7"/>
  <c r="AA95" i="7" s="1"/>
  <c r="X15" i="7"/>
  <c r="W95" i="7" s="1"/>
  <c r="Y76" i="7"/>
  <c r="AD77" i="7"/>
  <c r="AB70" i="7"/>
  <c r="DS44" i="7"/>
  <c r="DQ47" i="7"/>
  <c r="AC70" i="7"/>
  <c r="X75" i="7"/>
  <c r="CF67" i="7"/>
  <c r="DL57" i="7"/>
  <c r="DN57" i="7" s="1"/>
  <c r="AA75" i="7"/>
  <c r="DP48" i="7"/>
  <c r="X78" i="7"/>
  <c r="AB78" i="7" s="1"/>
  <c r="Z75" i="7"/>
  <c r="AE69" i="7"/>
  <c r="AF69" i="7" s="1"/>
  <c r="AA76" i="7"/>
  <c r="X76" i="7"/>
  <c r="AB76" i="7" s="1"/>
  <c r="DT44" i="7"/>
  <c r="AH62" i="7"/>
  <c r="W75" i="7" s="1"/>
  <c r="Y75" i="7"/>
  <c r="W15" i="7"/>
  <c r="V95" i="7" s="1"/>
  <c r="AH61" i="7"/>
  <c r="V76" i="7" s="1"/>
  <c r="AG76" i="7" s="1"/>
  <c r="V84" i="7" s="1"/>
  <c r="DQ67" i="7"/>
  <c r="T16" i="7"/>
  <c r="AB16" i="7" s="1"/>
  <c r="AA96" i="7" s="1"/>
  <c r="Y15" i="7"/>
  <c r="X95" i="7" s="1"/>
  <c r="AA15" i="7"/>
  <c r="Z95" i="7" s="1"/>
  <c r="V15" i="7"/>
  <c r="BJ57" i="7"/>
  <c r="BL57" i="7" s="1"/>
  <c r="CX67" i="7"/>
  <c r="CZ67" i="7" s="1"/>
  <c r="DB67" i="7" s="1"/>
  <c r="DP47" i="7"/>
  <c r="DO68" i="7"/>
  <c r="DG13" i="7"/>
  <c r="DH13" i="7"/>
  <c r="DI13" i="7"/>
  <c r="DH69" i="7" s="1"/>
  <c r="DM13" i="7"/>
  <c r="DL69" i="7" s="1"/>
  <c r="DL77" i="7" s="1"/>
  <c r="DL13" i="7"/>
  <c r="DK69" i="7" s="1"/>
  <c r="DK13" i="7"/>
  <c r="DJ69" i="7" s="1"/>
  <c r="DN13" i="7"/>
  <c r="DM69" i="7" s="1"/>
  <c r="DM77" i="7" s="1"/>
  <c r="DJ13" i="7"/>
  <c r="DI69" i="7" s="1"/>
  <c r="DF14" i="7"/>
  <c r="DQ48" i="7"/>
  <c r="DN68" i="7"/>
  <c r="BQ44" i="7"/>
  <c r="DP67" i="7"/>
  <c r="DR67" i="7" s="1"/>
  <c r="DT49" i="7"/>
  <c r="DU49" i="7"/>
  <c r="DU42" i="7"/>
  <c r="DT42" i="7"/>
  <c r="DS68" i="7"/>
  <c r="CV68" i="7"/>
  <c r="DC48" i="7"/>
  <c r="CR56" i="7" s="1"/>
  <c r="DB48" i="7"/>
  <c r="CQ56" i="7" s="1"/>
  <c r="CO13" i="7"/>
  <c r="CP13" i="7"/>
  <c r="CS13" i="7"/>
  <c r="CR69" i="7" s="1"/>
  <c r="CQ13" i="7"/>
  <c r="CP69" i="7" s="1"/>
  <c r="CT13" i="7"/>
  <c r="CS69" i="7" s="1"/>
  <c r="CR13" i="7"/>
  <c r="CQ69" i="7" s="1"/>
  <c r="CV13" i="7"/>
  <c r="CU69" i="7" s="1"/>
  <c r="CU77" i="7" s="1"/>
  <c r="CU13" i="7"/>
  <c r="CT69" i="7" s="1"/>
  <c r="CT77" i="7" s="1"/>
  <c r="CN14" i="7"/>
  <c r="CW68" i="7"/>
  <c r="DB51" i="7"/>
  <c r="DB52" i="7" s="1"/>
  <c r="CQ57" i="7" s="1"/>
  <c r="DB44" i="7"/>
  <c r="DC51" i="7"/>
  <c r="DC52" i="7" s="1"/>
  <c r="CR57" i="7" s="1"/>
  <c r="DC44" i="7"/>
  <c r="DA68" i="7"/>
  <c r="DB49" i="7"/>
  <c r="DC49" i="7"/>
  <c r="BO67" i="7"/>
  <c r="CB57" i="7"/>
  <c r="CD57" i="7" s="1"/>
  <c r="CK44" i="7"/>
  <c r="CY67" i="7"/>
  <c r="BW13" i="7"/>
  <c r="BX13" i="7"/>
  <c r="BZ13" i="7"/>
  <c r="BY69" i="7" s="1"/>
  <c r="BY13" i="7"/>
  <c r="BX69" i="7" s="1"/>
  <c r="CC13" i="7"/>
  <c r="CB69" i="7" s="1"/>
  <c r="CB77" i="7" s="1"/>
  <c r="CB13" i="7"/>
  <c r="CA69" i="7" s="1"/>
  <c r="CA13" i="7"/>
  <c r="BZ69" i="7" s="1"/>
  <c r="CD13" i="7"/>
  <c r="CC69" i="7" s="1"/>
  <c r="CC77" i="7" s="1"/>
  <c r="BV14" i="7"/>
  <c r="CJ44" i="7"/>
  <c r="CD68" i="7"/>
  <c r="CG67" i="7"/>
  <c r="CE68" i="7"/>
  <c r="CI68" i="7"/>
  <c r="BQ68" i="7"/>
  <c r="BL68" i="7"/>
  <c r="BM68" i="7"/>
  <c r="BE13" i="7"/>
  <c r="BF13" i="7"/>
  <c r="BI13" i="7"/>
  <c r="BH69" i="7" s="1"/>
  <c r="BG13" i="7"/>
  <c r="BF69" i="7" s="1"/>
  <c r="BL13" i="7"/>
  <c r="BK69" i="7" s="1"/>
  <c r="BK77" i="7" s="1"/>
  <c r="BH13" i="7"/>
  <c r="BG69" i="7" s="1"/>
  <c r="BJ13" i="7"/>
  <c r="BI69" i="7" s="1"/>
  <c r="BK13" i="7"/>
  <c r="BJ69" i="7" s="1"/>
  <c r="BJ77" i="7" s="1"/>
  <c r="BD14" i="7"/>
  <c r="BN67" i="7"/>
  <c r="BP67" i="7" s="1"/>
  <c r="AQ75" i="7"/>
  <c r="AS75" i="7"/>
  <c r="AR75" i="7"/>
  <c r="AS76" i="7"/>
  <c r="AR76" i="7"/>
  <c r="AQ76" i="7"/>
  <c r="AP76" i="7"/>
  <c r="AP75" i="7"/>
  <c r="AZ68" i="7" l="1"/>
  <c r="AT70" i="7"/>
  <c r="AN15" i="7"/>
  <c r="AO15" i="7"/>
  <c r="AN95" i="7" s="1"/>
  <c r="AY95" i="7" s="1"/>
  <c r="AP15" i="7"/>
  <c r="AO95" i="7" s="1"/>
  <c r="AQ15" i="7"/>
  <c r="AP95" i="7" s="1"/>
  <c r="AT15" i="7"/>
  <c r="AS95" i="7" s="1"/>
  <c r="AS15" i="7"/>
  <c r="AR95" i="7" s="1"/>
  <c r="AM15" i="7"/>
  <c r="AR15" i="7"/>
  <c r="AQ95" i="7" s="1"/>
  <c r="AU70" i="7"/>
  <c r="AY70" i="7"/>
  <c r="AU78" i="7"/>
  <c r="AW69" i="7"/>
  <c r="AV69" i="7"/>
  <c r="AX69" i="7" s="1"/>
  <c r="BA69" i="7" s="1"/>
  <c r="AW77" i="7"/>
  <c r="DC50" i="7"/>
  <c r="AP78" i="7"/>
  <c r="AT78" i="7" s="1"/>
  <c r="BS50" i="7"/>
  <c r="CK47" i="7"/>
  <c r="BZ55" i="7" s="1"/>
  <c r="CJ47" i="7"/>
  <c r="BY55" i="7" s="1"/>
  <c r="AB95" i="7"/>
  <c r="AG95" i="7"/>
  <c r="AC95" i="7"/>
  <c r="W16" i="7"/>
  <c r="V96" i="7" s="1"/>
  <c r="AE78" i="7"/>
  <c r="CJ48" i="7"/>
  <c r="BY56" i="7" s="1"/>
  <c r="CA56" i="7" s="1"/>
  <c r="CC56" i="7" s="1"/>
  <c r="CJ42" i="7"/>
  <c r="DC47" i="7"/>
  <c r="CR55" i="7" s="1"/>
  <c r="CT55" i="7" s="1"/>
  <c r="CV55" i="7" s="1"/>
  <c r="AI69" i="7"/>
  <c r="AH69" i="7"/>
  <c r="BS47" i="7"/>
  <c r="BH55" i="7" s="1"/>
  <c r="BR47" i="7"/>
  <c r="BG55" i="7" s="1"/>
  <c r="DC42" i="7"/>
  <c r="CH67" i="7"/>
  <c r="CJ67" i="7" s="1"/>
  <c r="AH68" i="7"/>
  <c r="AH71" i="7" s="1"/>
  <c r="AH79" i="7" s="1"/>
  <c r="AH80" i="7" s="1"/>
  <c r="W85" i="7" s="1"/>
  <c r="AI68" i="7"/>
  <c r="AI71" i="7" s="1"/>
  <c r="AI79" i="7" s="1"/>
  <c r="AI80" i="7" s="1"/>
  <c r="X85" i="7" s="1"/>
  <c r="BI56" i="7"/>
  <c r="BK56" i="7" s="1"/>
  <c r="AF77" i="7"/>
  <c r="DR47" i="7"/>
  <c r="DT47" i="7" s="1"/>
  <c r="DI55" i="7" s="1"/>
  <c r="DT50" i="7"/>
  <c r="AO77" i="7"/>
  <c r="AZ77" i="7" s="1"/>
  <c r="BA71" i="7"/>
  <c r="BA79" i="7" s="1"/>
  <c r="BA80" i="7" s="1"/>
  <c r="AP85" i="7" s="1"/>
  <c r="BR42" i="7"/>
  <c r="DB60" i="7"/>
  <c r="CS75" i="7" s="1"/>
  <c r="DR48" i="7"/>
  <c r="DT48" i="7" s="1"/>
  <c r="DI56" i="7" s="1"/>
  <c r="AO76" i="7"/>
  <c r="AC76" i="7"/>
  <c r="AD76" i="7" s="1"/>
  <c r="AO78" i="7"/>
  <c r="V78" i="7"/>
  <c r="AG78" i="7" s="1"/>
  <c r="AC75" i="7"/>
  <c r="AE70" i="7"/>
  <c r="Z16" i="7"/>
  <c r="Y96" i="7" s="1"/>
  <c r="AB75" i="7"/>
  <c r="AD70" i="7"/>
  <c r="AD78" i="7"/>
  <c r="AF78" i="7" s="1"/>
  <c r="AG71" i="7"/>
  <c r="AG79" i="7" s="1"/>
  <c r="AG80" i="7" s="1"/>
  <c r="V85" i="7" s="1"/>
  <c r="DC67" i="7"/>
  <c r="DQ68" i="7"/>
  <c r="W77" i="7"/>
  <c r="CT57" i="7"/>
  <c r="CV57" i="7" s="1"/>
  <c r="W76" i="7"/>
  <c r="V75" i="7"/>
  <c r="AG75" i="7" s="1"/>
  <c r="V83" i="7" s="1"/>
  <c r="W78" i="7"/>
  <c r="V77" i="7"/>
  <c r="AG77" i="7" s="1"/>
  <c r="Y16" i="7"/>
  <c r="X96" i="7" s="1"/>
  <c r="X16" i="7"/>
  <c r="W96" i="7" s="1"/>
  <c r="V16" i="7"/>
  <c r="T17" i="7"/>
  <c r="W17" i="7" s="1"/>
  <c r="V97" i="7" s="1"/>
  <c r="U16" i="7"/>
  <c r="AA16" i="7"/>
  <c r="Z96" i="7" s="1"/>
  <c r="CF68" i="7"/>
  <c r="CH68" i="7" s="1"/>
  <c r="CJ68" i="7" s="1"/>
  <c r="DN69" i="7"/>
  <c r="DJ77" i="7"/>
  <c r="DN77" i="7" s="1"/>
  <c r="DT60" i="7"/>
  <c r="CT56" i="7"/>
  <c r="CV56" i="7" s="1"/>
  <c r="DS69" i="7"/>
  <c r="DU67" i="7"/>
  <c r="DT67" i="7"/>
  <c r="DN14" i="7"/>
  <c r="DM70" i="7" s="1"/>
  <c r="DM78" i="7" s="1"/>
  <c r="DH14" i="7"/>
  <c r="DG14" i="7"/>
  <c r="DL14" i="7"/>
  <c r="DK70" i="7" s="1"/>
  <c r="DI14" i="7"/>
  <c r="DH70" i="7" s="1"/>
  <c r="DM14" i="7"/>
  <c r="DL70" i="7" s="1"/>
  <c r="DL78" i="7" s="1"/>
  <c r="DJ14" i="7"/>
  <c r="DI70" i="7" s="1"/>
  <c r="DK14" i="7"/>
  <c r="DJ70" i="7" s="1"/>
  <c r="DF15" i="7"/>
  <c r="DP68" i="7"/>
  <c r="DO69" i="7"/>
  <c r="DK77" i="7"/>
  <c r="DO77" i="7" s="1"/>
  <c r="CS56" i="7"/>
  <c r="CU56" i="7" s="1"/>
  <c r="CX68" i="7"/>
  <c r="CZ68" i="7" s="1"/>
  <c r="CV69" i="7"/>
  <c r="CR77" i="7"/>
  <c r="CV77" i="7" s="1"/>
  <c r="CV14" i="7"/>
  <c r="CU70" i="7" s="1"/>
  <c r="CU78" i="7" s="1"/>
  <c r="CR14" i="7"/>
  <c r="CQ70" i="7" s="1"/>
  <c r="CO14" i="7"/>
  <c r="CS14" i="7"/>
  <c r="CR70" i="7" s="1"/>
  <c r="CP14" i="7"/>
  <c r="CQ14" i="7"/>
  <c r="CP70" i="7" s="1"/>
  <c r="CU14" i="7"/>
  <c r="CT70" i="7" s="1"/>
  <c r="CT78" i="7" s="1"/>
  <c r="CT14" i="7"/>
  <c r="CS70" i="7" s="1"/>
  <c r="CN15" i="7"/>
  <c r="CY68" i="7"/>
  <c r="DA69" i="7"/>
  <c r="CS77" i="7"/>
  <c r="CW77" i="7" s="1"/>
  <c r="CW69" i="7"/>
  <c r="CD69" i="7"/>
  <c r="BZ77" i="7"/>
  <c r="CD77" i="7" s="1"/>
  <c r="CJ60" i="7"/>
  <c r="CG68" i="7"/>
  <c r="CD14" i="7"/>
  <c r="CC70" i="7" s="1"/>
  <c r="CC78" i="7" s="1"/>
  <c r="BW14" i="7"/>
  <c r="BX14" i="7"/>
  <c r="BY14" i="7"/>
  <c r="BX70" i="7" s="1"/>
  <c r="CB14" i="7"/>
  <c r="CA70" i="7" s="1"/>
  <c r="BZ14" i="7"/>
  <c r="BY70" i="7" s="1"/>
  <c r="CA14" i="7"/>
  <c r="BZ70" i="7" s="1"/>
  <c r="CC14" i="7"/>
  <c r="CB70" i="7" s="1"/>
  <c r="CB78" i="7" s="1"/>
  <c r="BV15" i="7"/>
  <c r="CI69" i="7"/>
  <c r="CE69" i="7"/>
  <c r="CA77" i="7"/>
  <c r="CE77" i="7" s="1"/>
  <c r="BO68" i="7"/>
  <c r="BL69" i="7"/>
  <c r="BH77" i="7"/>
  <c r="BL77" i="7" s="1"/>
  <c r="BN68" i="7"/>
  <c r="BR67" i="7"/>
  <c r="BS67" i="7"/>
  <c r="BM69" i="7"/>
  <c r="BI77" i="7"/>
  <c r="BM77" i="7" s="1"/>
  <c r="BQ69" i="7"/>
  <c r="BL14" i="7"/>
  <c r="BK70" i="7" s="1"/>
  <c r="BK78" i="7" s="1"/>
  <c r="BE14" i="7"/>
  <c r="BI14" i="7"/>
  <c r="BH70" i="7" s="1"/>
  <c r="BF14" i="7"/>
  <c r="BG14" i="7"/>
  <c r="BF70" i="7" s="1"/>
  <c r="BH14" i="7"/>
  <c r="BG70" i="7" s="1"/>
  <c r="BK14" i="7"/>
  <c r="BJ70" i="7" s="1"/>
  <c r="BJ78" i="7" s="1"/>
  <c r="BJ14" i="7"/>
  <c r="BI70" i="7" s="1"/>
  <c r="BD15" i="7"/>
  <c r="BR60" i="7"/>
  <c r="AU75" i="7"/>
  <c r="AN78" i="7"/>
  <c r="AY78" i="7" s="1"/>
  <c r="AZ71" i="7"/>
  <c r="AZ79" i="7" s="1"/>
  <c r="AZ80" i="7" s="1"/>
  <c r="AO85" i="7" s="1"/>
  <c r="AN77" i="7"/>
  <c r="AY77" i="7" s="1"/>
  <c r="AY71" i="7"/>
  <c r="AY72" i="7" s="1"/>
  <c r="AN76" i="7"/>
  <c r="AY76" i="7" s="1"/>
  <c r="AN84" i="7" s="1"/>
  <c r="AN16" i="7"/>
  <c r="AM16" i="7"/>
  <c r="AT16" i="7"/>
  <c r="AS96" i="7" s="1"/>
  <c r="AO16" i="7"/>
  <c r="AN96" i="7" s="1"/>
  <c r="AP16" i="7"/>
  <c r="AO96" i="7" s="1"/>
  <c r="AL17" i="7"/>
  <c r="AQ16" i="7"/>
  <c r="AP96" i="7" s="1"/>
  <c r="AR16" i="7"/>
  <c r="AQ96" i="7" s="1"/>
  <c r="AS16" i="7"/>
  <c r="AR96" i="7" s="1"/>
  <c r="AU76" i="7"/>
  <c r="AT76" i="7"/>
  <c r="AT75" i="7"/>
  <c r="AU95" i="7" l="1"/>
  <c r="AV70" i="7"/>
  <c r="AX70" i="7" s="1"/>
  <c r="BA70" i="7" s="1"/>
  <c r="AW70" i="7"/>
  <c r="AT95" i="7"/>
  <c r="AV95" i="7" s="1"/>
  <c r="AX95" i="7" s="1"/>
  <c r="BA95" i="7" s="1"/>
  <c r="AW78" i="7"/>
  <c r="CB55" i="7"/>
  <c r="CD55" i="7" s="1"/>
  <c r="AV78" i="7"/>
  <c r="AX78" i="7" s="1"/>
  <c r="AZ78" i="7" s="1"/>
  <c r="AD95" i="7"/>
  <c r="AF95" i="7" s="1"/>
  <c r="AI95" i="7" s="1"/>
  <c r="CA55" i="7"/>
  <c r="CC55" i="7" s="1"/>
  <c r="AT96" i="7"/>
  <c r="AU96" i="7"/>
  <c r="AG96" i="7"/>
  <c r="AY96" i="7"/>
  <c r="AG97" i="7"/>
  <c r="AC96" i="7"/>
  <c r="AB96" i="7"/>
  <c r="AE95" i="7"/>
  <c r="AZ69" i="7"/>
  <c r="CB56" i="7"/>
  <c r="CD56" i="7" s="1"/>
  <c r="CK67" i="7"/>
  <c r="BA77" i="7"/>
  <c r="CR75" i="7"/>
  <c r="DT62" i="7"/>
  <c r="DI77" i="7" s="1"/>
  <c r="CS55" i="7"/>
  <c r="CU55" i="7" s="1"/>
  <c r="AG72" i="7"/>
  <c r="BA72" i="7"/>
  <c r="AD75" i="7"/>
  <c r="AF70" i="7"/>
  <c r="AH70" i="7" s="1"/>
  <c r="DB61" i="7"/>
  <c r="CP77" i="7" s="1"/>
  <c r="DA77" i="7" s="1"/>
  <c r="CU75" i="7"/>
  <c r="CW75" i="7" s="1"/>
  <c r="CT76" i="7"/>
  <c r="DU48" i="7"/>
  <c r="DJ56" i="7" s="1"/>
  <c r="DL56" i="7" s="1"/>
  <c r="DN56" i="7" s="1"/>
  <c r="CS76" i="7"/>
  <c r="CU76" i="7"/>
  <c r="BP68" i="7"/>
  <c r="BS68" i="7" s="1"/>
  <c r="CR76" i="7"/>
  <c r="DR68" i="7"/>
  <c r="DU68" i="7" s="1"/>
  <c r="AI77" i="7"/>
  <c r="DB62" i="7"/>
  <c r="CQ75" i="7" s="1"/>
  <c r="CT75" i="7"/>
  <c r="BJ55" i="7"/>
  <c r="BL55" i="7" s="1"/>
  <c r="BI55" i="7"/>
  <c r="BK55" i="7" s="1"/>
  <c r="DU47" i="7"/>
  <c r="DJ55" i="7" s="1"/>
  <c r="DL55" i="7" s="1"/>
  <c r="DN55" i="7" s="1"/>
  <c r="AE75" i="7"/>
  <c r="AE76" i="7"/>
  <c r="AF76" i="7" s="1"/>
  <c r="CG77" i="7"/>
  <c r="DT61" i="7"/>
  <c r="DH77" i="7" s="1"/>
  <c r="DS77" i="7" s="1"/>
  <c r="X17" i="7"/>
  <c r="W97" i="7" s="1"/>
  <c r="Z17" i="7"/>
  <c r="Y97" i="7" s="1"/>
  <c r="AH78" i="7"/>
  <c r="U17" i="7"/>
  <c r="AH77" i="7"/>
  <c r="AI72" i="7"/>
  <c r="AI78" i="7"/>
  <c r="Z85" i="7"/>
  <c r="AB85" i="7" s="1"/>
  <c r="AH72" i="7"/>
  <c r="V17" i="7"/>
  <c r="T18" i="7"/>
  <c r="T19" i="7" s="1"/>
  <c r="DP69" i="7"/>
  <c r="DR69" i="7" s="1"/>
  <c r="DU69" i="7" s="1"/>
  <c r="CK68" i="7"/>
  <c r="DP77" i="7"/>
  <c r="Y17" i="7"/>
  <c r="X97" i="7" s="1"/>
  <c r="AA17" i="7"/>
  <c r="Z97" i="7" s="1"/>
  <c r="Z105" i="7" s="1"/>
  <c r="AB17" i="7"/>
  <c r="AA97" i="7" s="1"/>
  <c r="AA105" i="7" s="1"/>
  <c r="CY69" i="7"/>
  <c r="DS70" i="7"/>
  <c r="DJ78" i="7"/>
  <c r="DN78" i="7" s="1"/>
  <c r="DN70" i="7"/>
  <c r="DQ69" i="7"/>
  <c r="DO70" i="7"/>
  <c r="DK78" i="7"/>
  <c r="DO78" i="7" s="1"/>
  <c r="DK75" i="7"/>
  <c r="DJ76" i="7"/>
  <c r="DM75" i="7"/>
  <c r="DL76" i="7"/>
  <c r="DL75" i="7"/>
  <c r="DJ75" i="7"/>
  <c r="DM76" i="7"/>
  <c r="DK76" i="7"/>
  <c r="DM15" i="7"/>
  <c r="DL95" i="7" s="1"/>
  <c r="DG15" i="7"/>
  <c r="DN15" i="7"/>
  <c r="DM95" i="7" s="1"/>
  <c r="DK15" i="7"/>
  <c r="DJ95" i="7" s="1"/>
  <c r="DJ15" i="7"/>
  <c r="DI95" i="7" s="1"/>
  <c r="DH15" i="7"/>
  <c r="DL15" i="7"/>
  <c r="DK95" i="7" s="1"/>
  <c r="DI15" i="7"/>
  <c r="DH95" i="7" s="1"/>
  <c r="DF16" i="7"/>
  <c r="DQ77" i="7"/>
  <c r="DC68" i="7"/>
  <c r="DB68" i="7"/>
  <c r="CY77" i="7"/>
  <c r="CR78" i="7"/>
  <c r="CV78" i="7" s="1"/>
  <c r="CV70" i="7"/>
  <c r="CW70" i="7"/>
  <c r="CS78" i="7"/>
  <c r="CW78" i="7" s="1"/>
  <c r="CU15" i="7"/>
  <c r="CT95" i="7" s="1"/>
  <c r="CS15" i="7"/>
  <c r="CR95" i="7" s="1"/>
  <c r="CV15" i="7"/>
  <c r="CU95" i="7" s="1"/>
  <c r="CO15" i="7"/>
  <c r="CQ15" i="7"/>
  <c r="CP95" i="7" s="1"/>
  <c r="CP15" i="7"/>
  <c r="CR15" i="7"/>
  <c r="CQ95" i="7" s="1"/>
  <c r="CT15" i="7"/>
  <c r="CS95" i="7" s="1"/>
  <c r="CN16" i="7"/>
  <c r="DA70" i="7"/>
  <c r="AZ72" i="7"/>
  <c r="BR62" i="7"/>
  <c r="BG77" i="7" s="1"/>
  <c r="BO69" i="7"/>
  <c r="CJ61" i="7"/>
  <c r="BX75" i="7" s="1"/>
  <c r="CI75" i="7" s="1"/>
  <c r="BX83" i="7" s="1"/>
  <c r="CF69" i="7"/>
  <c r="CX69" i="7"/>
  <c r="BO77" i="7"/>
  <c r="CX77" i="7"/>
  <c r="CZ77" i="7" s="1"/>
  <c r="BZ78" i="7"/>
  <c r="CD78" i="7" s="1"/>
  <c r="CD70" i="7"/>
  <c r="CG69" i="7"/>
  <c r="CF77" i="7"/>
  <c r="CH77" i="7" s="1"/>
  <c r="CI70" i="7"/>
  <c r="CJ62" i="7"/>
  <c r="BY76" i="7" s="1"/>
  <c r="BZ75" i="7"/>
  <c r="BZ76" i="7"/>
  <c r="CB75" i="7"/>
  <c r="CA76" i="7"/>
  <c r="CC76" i="7"/>
  <c r="CC75" i="7"/>
  <c r="CB76" i="7"/>
  <c r="CA75" i="7"/>
  <c r="CC15" i="7"/>
  <c r="CB95" i="7" s="1"/>
  <c r="CD15" i="7"/>
  <c r="CC95" i="7" s="1"/>
  <c r="BW15" i="7"/>
  <c r="BX15" i="7"/>
  <c r="CA15" i="7"/>
  <c r="BZ95" i="7" s="1"/>
  <c r="BY15" i="7"/>
  <c r="BX95" i="7" s="1"/>
  <c r="BZ15" i="7"/>
  <c r="BY95" i="7" s="1"/>
  <c r="CB15" i="7"/>
  <c r="CA95" i="7" s="1"/>
  <c r="BV16" i="7"/>
  <c r="CE70" i="7"/>
  <c r="CA78" i="7"/>
  <c r="CE78" i="7" s="1"/>
  <c r="BK15" i="7"/>
  <c r="BJ95" i="7" s="1"/>
  <c r="BG15" i="7"/>
  <c r="BF95" i="7" s="1"/>
  <c r="BL15" i="7"/>
  <c r="BK95" i="7" s="1"/>
  <c r="BF15" i="7"/>
  <c r="BE15" i="7"/>
  <c r="BH15" i="7"/>
  <c r="BG95" i="7" s="1"/>
  <c r="BJ15" i="7"/>
  <c r="BI95" i="7" s="1"/>
  <c r="BI15" i="7"/>
  <c r="BH95" i="7" s="1"/>
  <c r="BD16" i="7"/>
  <c r="BI75" i="7"/>
  <c r="BH75" i="7"/>
  <c r="BJ75" i="7"/>
  <c r="BK76" i="7"/>
  <c r="BJ76" i="7"/>
  <c r="BH76" i="7"/>
  <c r="BK75" i="7"/>
  <c r="BI76" i="7"/>
  <c r="BN69" i="7"/>
  <c r="BN77" i="7"/>
  <c r="BH78" i="7"/>
  <c r="BL78" i="7" s="1"/>
  <c r="BL70" i="7"/>
  <c r="BQ70" i="7"/>
  <c r="BR61" i="7"/>
  <c r="BQ71" i="7" s="1"/>
  <c r="BQ79" i="7" s="1"/>
  <c r="BM70" i="7"/>
  <c r="BI78" i="7"/>
  <c r="BM78" i="7" s="1"/>
  <c r="AV75" i="7"/>
  <c r="AV76" i="7"/>
  <c r="AX76" i="7" s="1"/>
  <c r="BA76" i="7" s="1"/>
  <c r="AP84" i="7" s="1"/>
  <c r="AY79" i="7"/>
  <c r="AY80" i="7" s="1"/>
  <c r="AN85" i="7" s="1"/>
  <c r="AR85" i="7" s="1"/>
  <c r="AT85" i="7" s="1"/>
  <c r="AW76" i="7"/>
  <c r="AP17" i="7"/>
  <c r="AO97" i="7" s="1"/>
  <c r="AM17" i="7"/>
  <c r="AQ17" i="7"/>
  <c r="AP97" i="7" s="1"/>
  <c r="AS17" i="7"/>
  <c r="AR97" i="7" s="1"/>
  <c r="AR105" i="7" s="1"/>
  <c r="AL18" i="7"/>
  <c r="AO17" i="7"/>
  <c r="AN97" i="7" s="1"/>
  <c r="AT17" i="7"/>
  <c r="AS97" i="7" s="1"/>
  <c r="AS105" i="7" s="1"/>
  <c r="AR17" i="7"/>
  <c r="AQ97" i="7" s="1"/>
  <c r="AN17" i="7"/>
  <c r="AW75" i="7"/>
  <c r="AW95" i="7" l="1"/>
  <c r="BA78" i="7"/>
  <c r="AH95" i="7"/>
  <c r="AD96" i="7"/>
  <c r="AF96" i="7" s="1"/>
  <c r="AZ95" i="7"/>
  <c r="AW96" i="7"/>
  <c r="AT97" i="7"/>
  <c r="AP105" i="7"/>
  <c r="AT105" i="7" s="1"/>
  <c r="BQ95" i="7"/>
  <c r="CD95" i="7"/>
  <c r="DA95" i="7"/>
  <c r="CI95" i="7"/>
  <c r="X105" i="7"/>
  <c r="AB105" i="7" s="1"/>
  <c r="AB97" i="7"/>
  <c r="AH88" i="7"/>
  <c r="AQ105" i="7"/>
  <c r="AU105" i="7" s="1"/>
  <c r="AU97" i="7"/>
  <c r="Y105" i="7"/>
  <c r="AC105" i="7" s="1"/>
  <c r="AC97" i="7"/>
  <c r="DO95" i="7"/>
  <c r="DS95" i="7"/>
  <c r="CE95" i="7"/>
  <c r="CW95" i="7"/>
  <c r="BM95" i="7"/>
  <c r="CV95" i="7"/>
  <c r="AE96" i="7"/>
  <c r="AY97" i="7"/>
  <c r="BL95" i="7"/>
  <c r="DN95" i="7"/>
  <c r="AZ88" i="7"/>
  <c r="AV96" i="7"/>
  <c r="AX96" i="7" s="1"/>
  <c r="DI78" i="7"/>
  <c r="AI70" i="7"/>
  <c r="DK55" i="7"/>
  <c r="DM55" i="7" s="1"/>
  <c r="DI76" i="7"/>
  <c r="AZ70" i="7"/>
  <c r="DI75" i="7"/>
  <c r="CV75" i="7"/>
  <c r="CX75" i="7" s="1"/>
  <c r="CQ77" i="7"/>
  <c r="DC77" i="7" s="1"/>
  <c r="CV76" i="7"/>
  <c r="CQ78" i="7"/>
  <c r="DU71" i="7"/>
  <c r="DU72" i="7" s="1"/>
  <c r="CW76" i="7"/>
  <c r="CQ76" i="7"/>
  <c r="DK56" i="7"/>
  <c r="DM56" i="7" s="1"/>
  <c r="AF75" i="7"/>
  <c r="AI75" i="7" s="1"/>
  <c r="X83" i="7" s="1"/>
  <c r="CP76" i="7"/>
  <c r="DA76" i="7" s="1"/>
  <c r="CP84" i="7" s="1"/>
  <c r="AI76" i="7"/>
  <c r="X84" i="7" s="1"/>
  <c r="AH76" i="7"/>
  <c r="W84" i="7" s="1"/>
  <c r="DT68" i="7"/>
  <c r="DT71" i="7" s="1"/>
  <c r="DT79" i="7" s="1"/>
  <c r="DT80" i="7" s="1"/>
  <c r="DI85" i="7" s="1"/>
  <c r="DR77" i="7"/>
  <c r="DT77" i="7" s="1"/>
  <c r="DA71" i="7"/>
  <c r="DA79" i="7" s="1"/>
  <c r="DA80" i="7" s="1"/>
  <c r="CP85" i="7" s="1"/>
  <c r="BR68" i="7"/>
  <c r="BR71" i="7" s="1"/>
  <c r="BR72" i="7" s="1"/>
  <c r="BP69" i="7"/>
  <c r="BS69" i="7" s="1"/>
  <c r="CH69" i="7"/>
  <c r="CK69" i="7" s="1"/>
  <c r="BP77" i="7"/>
  <c r="BR77" i="7" s="1"/>
  <c r="CP75" i="7"/>
  <c r="DA75" i="7" s="1"/>
  <c r="CP83" i="7" s="1"/>
  <c r="AA18" i="7"/>
  <c r="Z98" i="7" s="1"/>
  <c r="Z106" i="7" s="1"/>
  <c r="AX75" i="7"/>
  <c r="AZ75" i="7" s="1"/>
  <c r="AO83" i="7" s="1"/>
  <c r="CZ69" i="7"/>
  <c r="DC69" i="7" s="1"/>
  <c r="CP78" i="7"/>
  <c r="DA78" i="7" s="1"/>
  <c r="DH75" i="7"/>
  <c r="DS75" i="7" s="1"/>
  <c r="DH83" i="7" s="1"/>
  <c r="DH78" i="7"/>
  <c r="DS78" i="7" s="1"/>
  <c r="DS71" i="7"/>
  <c r="DS72" i="7" s="1"/>
  <c r="DH76" i="7"/>
  <c r="DS76" i="7" s="1"/>
  <c r="DH84" i="7" s="1"/>
  <c r="Z18" i="7"/>
  <c r="Y98" i="7" s="1"/>
  <c r="CI71" i="7"/>
  <c r="CI72" i="7" s="1"/>
  <c r="DT69" i="7"/>
  <c r="BS71" i="7"/>
  <c r="BS72" i="7" s="1"/>
  <c r="AB18" i="7"/>
  <c r="AA98" i="7" s="1"/>
  <c r="AA106" i="7" s="1"/>
  <c r="U18" i="7"/>
  <c r="X18" i="7"/>
  <c r="W98" i="7" s="1"/>
  <c r="BG75" i="7"/>
  <c r="DQ70" i="7"/>
  <c r="V18" i="7"/>
  <c r="DQ78" i="7"/>
  <c r="W18" i="7"/>
  <c r="V98" i="7" s="1"/>
  <c r="Y18" i="7"/>
  <c r="X98" i="7" s="1"/>
  <c r="BG78" i="7"/>
  <c r="DN75" i="7"/>
  <c r="BG76" i="7"/>
  <c r="DO76" i="7"/>
  <c r="DO75" i="7"/>
  <c r="DN76" i="7"/>
  <c r="BX76" i="7"/>
  <c r="CI76" i="7" s="1"/>
  <c r="BX84" i="7" s="1"/>
  <c r="DP78" i="7"/>
  <c r="DP70" i="7"/>
  <c r="DR70" i="7" s="1"/>
  <c r="DL16" i="7"/>
  <c r="DK96" i="7" s="1"/>
  <c r="DN16" i="7"/>
  <c r="DM96" i="7" s="1"/>
  <c r="DM16" i="7"/>
  <c r="DL96" i="7" s="1"/>
  <c r="DJ16" i="7"/>
  <c r="DI96" i="7" s="1"/>
  <c r="DG16" i="7"/>
  <c r="DI16" i="7"/>
  <c r="DH96" i="7" s="1"/>
  <c r="DH16" i="7"/>
  <c r="DK16" i="7"/>
  <c r="DJ96" i="7" s="1"/>
  <c r="DF17" i="7"/>
  <c r="BX78" i="7"/>
  <c r="CI78" i="7" s="1"/>
  <c r="DB71" i="7"/>
  <c r="DB79" i="7" s="1"/>
  <c r="DB80" i="7" s="1"/>
  <c r="CQ85" i="7" s="1"/>
  <c r="DC71" i="7"/>
  <c r="DC79" i="7" s="1"/>
  <c r="DC80" i="7" s="1"/>
  <c r="CR85" i="7" s="1"/>
  <c r="CX78" i="7"/>
  <c r="CZ78" i="7" s="1"/>
  <c r="BL75" i="7"/>
  <c r="BX77" i="7"/>
  <c r="CI77" i="7" s="1"/>
  <c r="CX70" i="7"/>
  <c r="CF78" i="7"/>
  <c r="CY78" i="7"/>
  <c r="CT16" i="7"/>
  <c r="CS96" i="7" s="1"/>
  <c r="CQ16" i="7"/>
  <c r="CP96" i="7" s="1"/>
  <c r="CU16" i="7"/>
  <c r="CT96" i="7" s="1"/>
  <c r="CP16" i="7"/>
  <c r="CV16" i="7"/>
  <c r="CU96" i="7" s="1"/>
  <c r="CO16" i="7"/>
  <c r="CR16" i="7"/>
  <c r="CQ96" i="7" s="1"/>
  <c r="CS16" i="7"/>
  <c r="CR96" i="7" s="1"/>
  <c r="CN17" i="7"/>
  <c r="CY70" i="7"/>
  <c r="BL76" i="7"/>
  <c r="CG70" i="7"/>
  <c r="CD76" i="7"/>
  <c r="BN70" i="7"/>
  <c r="CE75" i="7"/>
  <c r="BO78" i="7"/>
  <c r="CE76" i="7"/>
  <c r="CB16" i="7"/>
  <c r="CA96" i="7" s="1"/>
  <c r="CC16" i="7"/>
  <c r="CB96" i="7" s="1"/>
  <c r="BW16" i="7"/>
  <c r="CD16" i="7"/>
  <c r="CC96" i="7" s="1"/>
  <c r="BZ16" i="7"/>
  <c r="BY96" i="7" s="1"/>
  <c r="CA16" i="7"/>
  <c r="BZ96" i="7" s="1"/>
  <c r="BX16" i="7"/>
  <c r="BY16" i="7"/>
  <c r="BX96" i="7" s="1"/>
  <c r="BV17" i="7"/>
  <c r="CD75" i="7"/>
  <c r="CF70" i="7"/>
  <c r="BM75" i="7"/>
  <c r="BY77" i="7"/>
  <c r="BY75" i="7"/>
  <c r="CG78" i="7"/>
  <c r="CK71" i="7"/>
  <c r="CK79" i="7" s="1"/>
  <c r="CK80" i="7" s="1"/>
  <c r="BZ85" i="7" s="1"/>
  <c r="BY78" i="7"/>
  <c r="CJ71" i="7"/>
  <c r="CJ79" i="7" s="1"/>
  <c r="CJ80" i="7" s="1"/>
  <c r="BY85" i="7" s="1"/>
  <c r="BM76" i="7"/>
  <c r="BQ72" i="7"/>
  <c r="BQ80" i="7"/>
  <c r="BF85" i="7" s="1"/>
  <c r="BF75" i="7"/>
  <c r="BQ75" i="7" s="1"/>
  <c r="BF83" i="7" s="1"/>
  <c r="BF77" i="7"/>
  <c r="BQ77" i="7" s="1"/>
  <c r="BJ16" i="7"/>
  <c r="BI96" i="7" s="1"/>
  <c r="BK16" i="7"/>
  <c r="BJ96" i="7" s="1"/>
  <c r="BF16" i="7"/>
  <c r="BL16" i="7"/>
  <c r="BK96" i="7" s="1"/>
  <c r="BI16" i="7"/>
  <c r="BH96" i="7" s="1"/>
  <c r="BE16" i="7"/>
  <c r="BG16" i="7"/>
  <c r="BF96" i="7" s="1"/>
  <c r="BH16" i="7"/>
  <c r="BG96" i="7" s="1"/>
  <c r="BD17" i="7"/>
  <c r="BF78" i="7"/>
  <c r="BQ78" i="7" s="1"/>
  <c r="BO70" i="7"/>
  <c r="BF76" i="7"/>
  <c r="BQ76" i="7" s="1"/>
  <c r="BF84" i="7" s="1"/>
  <c r="BN78" i="7"/>
  <c r="AZ76" i="7"/>
  <c r="AO84" i="7" s="1"/>
  <c r="AN18" i="7"/>
  <c r="AT18" i="7"/>
  <c r="AS98" i="7" s="1"/>
  <c r="AS106" i="7" s="1"/>
  <c r="AP18" i="7"/>
  <c r="AO98" i="7" s="1"/>
  <c r="AQ18" i="7"/>
  <c r="AP98" i="7" s="1"/>
  <c r="AS18" i="7"/>
  <c r="AR98" i="7" s="1"/>
  <c r="AR106" i="7" s="1"/>
  <c r="AM18" i="7"/>
  <c r="AO18" i="7"/>
  <c r="AN98" i="7" s="1"/>
  <c r="AR18" i="7"/>
  <c r="AQ98" i="7" s="1"/>
  <c r="AL19" i="7"/>
  <c r="X19" i="7"/>
  <c r="W123" i="7" s="1"/>
  <c r="T20" i="7"/>
  <c r="Y19" i="7"/>
  <c r="X123" i="7" s="1"/>
  <c r="U19" i="7"/>
  <c r="V19" i="7"/>
  <c r="AB19" i="7"/>
  <c r="AA123" i="7" s="1"/>
  <c r="Z19" i="7"/>
  <c r="Y123" i="7" s="1"/>
  <c r="AA19" i="7"/>
  <c r="Z123" i="7" s="1"/>
  <c r="W19" i="7"/>
  <c r="V123" i="7" s="1"/>
  <c r="AV97" i="7" l="1"/>
  <c r="AX97" i="7" s="1"/>
  <c r="BA97" i="7" s="1"/>
  <c r="CG95" i="7"/>
  <c r="AH90" i="7"/>
  <c r="W105" i="7" s="1"/>
  <c r="AV105" i="7"/>
  <c r="AX105" i="7" s="1"/>
  <c r="AI96" i="7"/>
  <c r="AH96" i="7"/>
  <c r="AB123" i="7"/>
  <c r="DQ95" i="7"/>
  <c r="AC123" i="7"/>
  <c r="CX95" i="7"/>
  <c r="CZ95" i="7" s="1"/>
  <c r="AE105" i="7"/>
  <c r="AG123" i="7"/>
  <c r="BO95" i="7"/>
  <c r="AE97" i="7"/>
  <c r="CV96" i="7"/>
  <c r="Y106" i="7"/>
  <c r="AC106" i="7" s="1"/>
  <c r="AC98" i="7"/>
  <c r="BM96" i="7"/>
  <c r="CI96" i="7"/>
  <c r="CW96" i="7"/>
  <c r="AD105" i="7"/>
  <c r="AF105" i="7" s="1"/>
  <c r="DP95" i="7"/>
  <c r="DR95" i="7" s="1"/>
  <c r="AD97" i="7"/>
  <c r="AF97" i="7" s="1"/>
  <c r="DA96" i="7"/>
  <c r="AG98" i="7"/>
  <c r="AH89" i="7"/>
  <c r="V104" i="7" s="1"/>
  <c r="AG104" i="7" s="1"/>
  <c r="V112" i="7" s="1"/>
  <c r="BL96" i="7"/>
  <c r="X106" i="7"/>
  <c r="AB106" i="7" s="1"/>
  <c r="AB98" i="7"/>
  <c r="BA96" i="7"/>
  <c r="AZ96" i="7"/>
  <c r="BN95" i="7"/>
  <c r="BP95" i="7" s="1"/>
  <c r="AQ103" i="7"/>
  <c r="AP104" i="7"/>
  <c r="AP103" i="7"/>
  <c r="AR103" i="7"/>
  <c r="AS104" i="7"/>
  <c r="AS103" i="7"/>
  <c r="AQ104" i="7"/>
  <c r="AR104" i="7"/>
  <c r="AY98" i="7"/>
  <c r="AQ106" i="7"/>
  <c r="AU106" i="7" s="1"/>
  <c r="AU98" i="7"/>
  <c r="DN96" i="7"/>
  <c r="CY75" i="7"/>
  <c r="AZ90" i="7"/>
  <c r="AO106" i="7" s="1"/>
  <c r="AW105" i="7"/>
  <c r="AP106" i="7"/>
  <c r="AT106" i="7" s="1"/>
  <c r="AT98" i="7"/>
  <c r="CE96" i="7"/>
  <c r="AA103" i="7"/>
  <c r="AA104" i="7"/>
  <c r="Z104" i="7"/>
  <c r="Y103" i="7"/>
  <c r="Y104" i="7"/>
  <c r="X103" i="7"/>
  <c r="Z103" i="7"/>
  <c r="X104" i="7"/>
  <c r="DS96" i="7"/>
  <c r="BQ96" i="7"/>
  <c r="CD96" i="7"/>
  <c r="DO96" i="7"/>
  <c r="AZ89" i="7"/>
  <c r="AN104" i="7" s="1"/>
  <c r="AY104" i="7" s="1"/>
  <c r="AN112" i="7" s="1"/>
  <c r="CY95" i="7"/>
  <c r="AW97" i="7"/>
  <c r="CF95" i="7"/>
  <c r="CH95" i="7" s="1"/>
  <c r="DB77" i="7"/>
  <c r="CX76" i="7"/>
  <c r="CZ76" i="7" s="1"/>
  <c r="DB76" i="7" s="1"/>
  <c r="CQ84" i="7" s="1"/>
  <c r="DS79" i="7"/>
  <c r="DS80" i="7" s="1"/>
  <c r="DH85" i="7" s="1"/>
  <c r="Z84" i="7"/>
  <c r="AB84" i="7" s="1"/>
  <c r="CY76" i="7"/>
  <c r="DB69" i="7"/>
  <c r="DU79" i="7"/>
  <c r="DU80" i="7" s="1"/>
  <c r="DJ85" i="7" s="1"/>
  <c r="DB78" i="7"/>
  <c r="DU77" i="7"/>
  <c r="CJ69" i="7"/>
  <c r="BS77" i="7"/>
  <c r="AH75" i="7"/>
  <c r="W83" i="7" s="1"/>
  <c r="DA72" i="7"/>
  <c r="Y84" i="7"/>
  <c r="AA84" i="7" s="1"/>
  <c r="BP78" i="7"/>
  <c r="BS78" i="7" s="1"/>
  <c r="CZ75" i="7"/>
  <c r="DC75" i="7" s="1"/>
  <c r="CR83" i="7" s="1"/>
  <c r="BA75" i="7"/>
  <c r="AP83" i="7" s="1"/>
  <c r="AQ83" i="7" s="1"/>
  <c r="AS83" i="7" s="1"/>
  <c r="BR69" i="7"/>
  <c r="BP70" i="7"/>
  <c r="BS70" i="7" s="1"/>
  <c r="CZ70" i="7"/>
  <c r="DB70" i="7" s="1"/>
  <c r="DR78" i="7"/>
  <c r="DT78" i="7" s="1"/>
  <c r="CH70" i="7"/>
  <c r="CJ70" i="7" s="1"/>
  <c r="CH78" i="7"/>
  <c r="CK78" i="7" s="1"/>
  <c r="BS79" i="7"/>
  <c r="BS80" i="7" s="1"/>
  <c r="BH85" i="7" s="1"/>
  <c r="BR79" i="7"/>
  <c r="BR80" i="7" s="1"/>
  <c r="BG85" i="7" s="1"/>
  <c r="CI79" i="7"/>
  <c r="CI80" i="7" s="1"/>
  <c r="BX85" i="7" s="1"/>
  <c r="CB85" i="7" s="1"/>
  <c r="CD85" i="7" s="1"/>
  <c r="CT85" i="7"/>
  <c r="CV85" i="7" s="1"/>
  <c r="DQ76" i="7"/>
  <c r="DP75" i="7"/>
  <c r="CG76" i="7"/>
  <c r="DP76" i="7"/>
  <c r="DR76" i="7" s="1"/>
  <c r="DT76" i="7" s="1"/>
  <c r="DI84" i="7" s="1"/>
  <c r="DT72" i="7"/>
  <c r="DQ75" i="7"/>
  <c r="DB72" i="7"/>
  <c r="BN76" i="7"/>
  <c r="BO75" i="7"/>
  <c r="DT70" i="7"/>
  <c r="DU70" i="7"/>
  <c r="DC72" i="7"/>
  <c r="DK17" i="7"/>
  <c r="DJ97" i="7" s="1"/>
  <c r="DL17" i="7"/>
  <c r="DK97" i="7" s="1"/>
  <c r="DM17" i="7"/>
  <c r="DL97" i="7" s="1"/>
  <c r="DL105" i="7" s="1"/>
  <c r="DI17" i="7"/>
  <c r="DH97" i="7" s="1"/>
  <c r="DH17" i="7"/>
  <c r="DJ17" i="7"/>
  <c r="DI97" i="7" s="1"/>
  <c r="DN17" i="7"/>
  <c r="DM97" i="7" s="1"/>
  <c r="DM105" i="7" s="1"/>
  <c r="DG17" i="7"/>
  <c r="DF18" i="7"/>
  <c r="CF75" i="7"/>
  <c r="DC78" i="7"/>
  <c r="CF76" i="7"/>
  <c r="CS17" i="7"/>
  <c r="CR97" i="7" s="1"/>
  <c r="CO17" i="7"/>
  <c r="CT17" i="7"/>
  <c r="CS97" i="7" s="1"/>
  <c r="CP17" i="7"/>
  <c r="CU17" i="7"/>
  <c r="CT97" i="7" s="1"/>
  <c r="CT105" i="7" s="1"/>
  <c r="CQ17" i="7"/>
  <c r="CP97" i="7" s="1"/>
  <c r="CV17" i="7"/>
  <c r="CU97" i="7" s="1"/>
  <c r="CU105" i="7" s="1"/>
  <c r="CR17" i="7"/>
  <c r="CQ97" i="7" s="1"/>
  <c r="CN18" i="7"/>
  <c r="BO76" i="7"/>
  <c r="CG75" i="7"/>
  <c r="CA17" i="7"/>
  <c r="BZ97" i="7" s="1"/>
  <c r="CB17" i="7"/>
  <c r="CA97" i="7" s="1"/>
  <c r="CC17" i="7"/>
  <c r="CB97" i="7" s="1"/>
  <c r="CB105" i="7" s="1"/>
  <c r="CD17" i="7"/>
  <c r="CC97" i="7" s="1"/>
  <c r="CC105" i="7" s="1"/>
  <c r="BY17" i="7"/>
  <c r="BX97" i="7" s="1"/>
  <c r="BW17" i="7"/>
  <c r="BX17" i="7"/>
  <c r="BZ17" i="7"/>
  <c r="BY97" i="7" s="1"/>
  <c r="BV18" i="7"/>
  <c r="BN75" i="7"/>
  <c r="BP75" i="7" s="1"/>
  <c r="BS75" i="7" s="1"/>
  <c r="BH83" i="7" s="1"/>
  <c r="CK72" i="7"/>
  <c r="CK77" i="7"/>
  <c r="CJ77" i="7"/>
  <c r="CJ72" i="7"/>
  <c r="BI17" i="7"/>
  <c r="BH97" i="7" s="1"/>
  <c r="BJ17" i="7"/>
  <c r="BI97" i="7" s="1"/>
  <c r="BL17" i="7"/>
  <c r="BK97" i="7" s="1"/>
  <c r="BK105" i="7" s="1"/>
  <c r="BF17" i="7"/>
  <c r="BK17" i="7"/>
  <c r="BJ97" i="7" s="1"/>
  <c r="BJ105" i="7" s="1"/>
  <c r="BE17" i="7"/>
  <c r="BH17" i="7"/>
  <c r="BG97" i="7" s="1"/>
  <c r="BG17" i="7"/>
  <c r="BF97" i="7" s="1"/>
  <c r="BD18" i="7"/>
  <c r="AR84" i="7"/>
  <c r="AT84" i="7" s="1"/>
  <c r="AQ84" i="7"/>
  <c r="AS84" i="7" s="1"/>
  <c r="AA20" i="7"/>
  <c r="Z124" i="7" s="1"/>
  <c r="X20" i="7"/>
  <c r="W124" i="7" s="1"/>
  <c r="Y20" i="7"/>
  <c r="X124" i="7" s="1"/>
  <c r="U20" i="7"/>
  <c r="AB20" i="7"/>
  <c r="AA124" i="7" s="1"/>
  <c r="Z20" i="7"/>
  <c r="Y124" i="7" s="1"/>
  <c r="W20" i="7"/>
  <c r="V124" i="7" s="1"/>
  <c r="V20" i="7"/>
  <c r="T21" i="7"/>
  <c r="AR19" i="7"/>
  <c r="AQ123" i="7" s="1"/>
  <c r="AQ19" i="7"/>
  <c r="AP123" i="7" s="1"/>
  <c r="AN19" i="7"/>
  <c r="AM19" i="7"/>
  <c r="AO19" i="7"/>
  <c r="AN123" i="7" s="1"/>
  <c r="AL20" i="7"/>
  <c r="AS19" i="7"/>
  <c r="AR123" i="7" s="1"/>
  <c r="AT19" i="7"/>
  <c r="AS123" i="7" s="1"/>
  <c r="AP19" i="7"/>
  <c r="AO123" i="7" s="1"/>
  <c r="AZ97" i="7" l="1"/>
  <c r="AD123" i="7"/>
  <c r="AF123" i="7" s="1"/>
  <c r="AI123" i="7" s="1"/>
  <c r="W106" i="7"/>
  <c r="W104" i="7"/>
  <c r="AI99" i="7"/>
  <c r="AI107" i="7" s="1"/>
  <c r="AI108" i="7" s="1"/>
  <c r="X113" i="7" s="1"/>
  <c r="AD106" i="7"/>
  <c r="AF106" i="7" s="1"/>
  <c r="W103" i="7"/>
  <c r="AV106" i="7"/>
  <c r="AX106" i="7" s="1"/>
  <c r="BA106" i="7" s="1"/>
  <c r="BO96" i="7"/>
  <c r="AB103" i="7"/>
  <c r="AV98" i="7"/>
  <c r="AX98" i="7" s="1"/>
  <c r="AZ98" i="7" s="1"/>
  <c r="V106" i="7"/>
  <c r="AG106" i="7" s="1"/>
  <c r="AG99" i="7"/>
  <c r="AG107" i="7" s="1"/>
  <c r="AG108" i="7" s="1"/>
  <c r="V113" i="7" s="1"/>
  <c r="CF96" i="7"/>
  <c r="CH96" i="7" s="1"/>
  <c r="CJ96" i="7" s="1"/>
  <c r="BA99" i="7"/>
  <c r="BA107" i="7" s="1"/>
  <c r="BA108" i="7" s="1"/>
  <c r="AP113" i="7" s="1"/>
  <c r="DQ96" i="7"/>
  <c r="AC103" i="7"/>
  <c r="AZ99" i="7"/>
  <c r="AZ107" i="7" s="1"/>
  <c r="AZ108" i="7" s="1"/>
  <c r="AO113" i="7" s="1"/>
  <c r="AD98" i="7"/>
  <c r="AF98" i="7" s="1"/>
  <c r="AH98" i="7" s="1"/>
  <c r="AY99" i="7"/>
  <c r="AY107" i="7" s="1"/>
  <c r="AY108" i="7" s="1"/>
  <c r="AN113" i="7" s="1"/>
  <c r="AU123" i="7"/>
  <c r="AB124" i="7"/>
  <c r="AU104" i="7"/>
  <c r="AH99" i="7"/>
  <c r="AH107" i="7" s="1"/>
  <c r="AH108" i="7" s="1"/>
  <c r="W113" i="7" s="1"/>
  <c r="AU103" i="7"/>
  <c r="AY123" i="7"/>
  <c r="AC124" i="7"/>
  <c r="AN106" i="7"/>
  <c r="AY106" i="7" s="1"/>
  <c r="CX96" i="7"/>
  <c r="CZ96" i="7" s="1"/>
  <c r="AE123" i="7"/>
  <c r="DB95" i="7"/>
  <c r="DC95" i="7"/>
  <c r="AT123" i="7"/>
  <c r="AG124" i="7"/>
  <c r="BH105" i="7"/>
  <c r="BL105" i="7" s="1"/>
  <c r="BL97" i="7"/>
  <c r="BR88" i="7"/>
  <c r="AI97" i="7"/>
  <c r="AH97" i="7"/>
  <c r="BI105" i="7"/>
  <c r="BM105" i="7" s="1"/>
  <c r="BM97" i="7"/>
  <c r="CS105" i="7"/>
  <c r="CW105" i="7" s="1"/>
  <c r="CW97" i="7"/>
  <c r="AB104" i="7"/>
  <c r="BN96" i="7"/>
  <c r="BP96" i="7" s="1"/>
  <c r="BR78" i="7"/>
  <c r="V103" i="7"/>
  <c r="AG103" i="7" s="1"/>
  <c r="V111" i="7" s="1"/>
  <c r="V105" i="7"/>
  <c r="AG105" i="7" s="1"/>
  <c r="AH105" i="7"/>
  <c r="AI105" i="7"/>
  <c r="AT104" i="7"/>
  <c r="AC104" i="7"/>
  <c r="AT103" i="7"/>
  <c r="AE106" i="7"/>
  <c r="BZ105" i="7"/>
  <c r="CD105" i="7" s="1"/>
  <c r="CD97" i="7"/>
  <c r="CJ88" i="7"/>
  <c r="AO103" i="7"/>
  <c r="AO105" i="7"/>
  <c r="CA105" i="7"/>
  <c r="CE105" i="7" s="1"/>
  <c r="CE97" i="7"/>
  <c r="DN97" i="7"/>
  <c r="DJ105" i="7"/>
  <c r="DN105" i="7" s="1"/>
  <c r="DT88" i="7"/>
  <c r="DA97" i="7"/>
  <c r="CI97" i="7"/>
  <c r="DS97" i="7"/>
  <c r="AN105" i="7"/>
  <c r="AY105" i="7" s="1"/>
  <c r="AN103" i="7"/>
  <c r="AY103" i="7" s="1"/>
  <c r="AN111" i="7" s="1"/>
  <c r="DU95" i="7"/>
  <c r="DT95" i="7"/>
  <c r="AO104" i="7"/>
  <c r="AW106" i="7"/>
  <c r="AE98" i="7"/>
  <c r="CK95" i="7"/>
  <c r="CJ95" i="7"/>
  <c r="BR95" i="7"/>
  <c r="BS95" i="7"/>
  <c r="DO97" i="7"/>
  <c r="DK105" i="7"/>
  <c r="DO105" i="7" s="1"/>
  <c r="BQ97" i="7"/>
  <c r="CV97" i="7"/>
  <c r="CR105" i="7"/>
  <c r="CV105" i="7" s="1"/>
  <c r="DP96" i="7"/>
  <c r="DR96" i="7" s="1"/>
  <c r="DB88" i="7"/>
  <c r="CG96" i="7"/>
  <c r="AW98" i="7"/>
  <c r="CY96" i="7"/>
  <c r="DL85" i="7"/>
  <c r="DN85" i="7" s="1"/>
  <c r="DB75" i="7"/>
  <c r="CQ83" i="7" s="1"/>
  <c r="CS83" i="7" s="1"/>
  <c r="CU83" i="7" s="1"/>
  <c r="DC76" i="7"/>
  <c r="CR84" i="7" s="1"/>
  <c r="CS84" i="7" s="1"/>
  <c r="CU84" i="7" s="1"/>
  <c r="BR70" i="7"/>
  <c r="DC70" i="7"/>
  <c r="Z83" i="7"/>
  <c r="AB83" i="7" s="1"/>
  <c r="Y83" i="7"/>
  <c r="AA83" i="7" s="1"/>
  <c r="BP76" i="7"/>
  <c r="BR76" i="7" s="1"/>
  <c r="BG84" i="7" s="1"/>
  <c r="CK70" i="7"/>
  <c r="DU78" i="7"/>
  <c r="AR83" i="7"/>
  <c r="AT83" i="7" s="1"/>
  <c r="CJ78" i="7"/>
  <c r="CH76" i="7"/>
  <c r="CJ76" i="7" s="1"/>
  <c r="BY84" i="7" s="1"/>
  <c r="DR75" i="7"/>
  <c r="DT75" i="7" s="1"/>
  <c r="DI83" i="7" s="1"/>
  <c r="CH75" i="7"/>
  <c r="CK75" i="7" s="1"/>
  <c r="BZ83" i="7" s="1"/>
  <c r="BJ85" i="7"/>
  <c r="BL85" i="7" s="1"/>
  <c r="DU76" i="7"/>
  <c r="DJ84" i="7" s="1"/>
  <c r="DK84" i="7" s="1"/>
  <c r="DM84" i="7" s="1"/>
  <c r="DJ18" i="7"/>
  <c r="DI98" i="7" s="1"/>
  <c r="DL18" i="7"/>
  <c r="DK98" i="7" s="1"/>
  <c r="DK18" i="7"/>
  <c r="DJ98" i="7" s="1"/>
  <c r="DH18" i="7"/>
  <c r="DN18" i="7"/>
  <c r="DM98" i="7" s="1"/>
  <c r="DM106" i="7" s="1"/>
  <c r="DG18" i="7"/>
  <c r="DI18" i="7"/>
  <c r="DH98" i="7" s="1"/>
  <c r="DM18" i="7"/>
  <c r="DL98" i="7" s="1"/>
  <c r="DL106" i="7" s="1"/>
  <c r="DF19" i="7"/>
  <c r="BR75" i="7"/>
  <c r="BG83" i="7" s="1"/>
  <c r="BJ83" i="7" s="1"/>
  <c r="BL83" i="7" s="1"/>
  <c r="CR18" i="7"/>
  <c r="CQ98" i="7" s="1"/>
  <c r="CP18" i="7"/>
  <c r="CS18" i="7"/>
  <c r="CR98" i="7" s="1"/>
  <c r="CV18" i="7"/>
  <c r="CU98" i="7" s="1"/>
  <c r="CU106" i="7" s="1"/>
  <c r="CT18" i="7"/>
  <c r="CS98" i="7" s="1"/>
  <c r="CU18" i="7"/>
  <c r="CT98" i="7" s="1"/>
  <c r="CT106" i="7" s="1"/>
  <c r="CO18" i="7"/>
  <c r="CQ18" i="7"/>
  <c r="CP98" i="7" s="1"/>
  <c r="CN19" i="7"/>
  <c r="BZ18" i="7"/>
  <c r="BY98" i="7" s="1"/>
  <c r="CC18" i="7"/>
  <c r="CB98" i="7" s="1"/>
  <c r="CB106" i="7" s="1"/>
  <c r="CA18" i="7"/>
  <c r="BZ98" i="7" s="1"/>
  <c r="CB18" i="7"/>
  <c r="CA98" i="7" s="1"/>
  <c r="BX18" i="7"/>
  <c r="BW18" i="7"/>
  <c r="CD18" i="7"/>
  <c r="CC98" i="7" s="1"/>
  <c r="CC106" i="7" s="1"/>
  <c r="BY18" i="7"/>
  <c r="BX98" i="7" s="1"/>
  <c r="BV19" i="7"/>
  <c r="BH18" i="7"/>
  <c r="BG98" i="7" s="1"/>
  <c r="BI18" i="7"/>
  <c r="BH98" i="7" s="1"/>
  <c r="BL18" i="7"/>
  <c r="BK98" i="7" s="1"/>
  <c r="BK106" i="7" s="1"/>
  <c r="BJ18" i="7"/>
  <c r="BI98" i="7" s="1"/>
  <c r="BG18" i="7"/>
  <c r="BF98" i="7" s="1"/>
  <c r="BK18" i="7"/>
  <c r="BJ98" i="7" s="1"/>
  <c r="BJ106" i="7" s="1"/>
  <c r="BE18" i="7"/>
  <c r="BF18" i="7"/>
  <c r="BD19" i="7"/>
  <c r="AS20" i="7"/>
  <c r="AR124" i="7" s="1"/>
  <c r="AQ20" i="7"/>
  <c r="AP124" i="7" s="1"/>
  <c r="AP20" i="7"/>
  <c r="AO124" i="7" s="1"/>
  <c r="AM20" i="7"/>
  <c r="AO20" i="7"/>
  <c r="AN124" i="7" s="1"/>
  <c r="AT20" i="7"/>
  <c r="AS124" i="7" s="1"/>
  <c r="AN20" i="7"/>
  <c r="AR20" i="7"/>
  <c r="AQ124" i="7" s="1"/>
  <c r="AL21" i="7"/>
  <c r="AB21" i="7"/>
  <c r="AA125" i="7" s="1"/>
  <c r="AA133" i="7" s="1"/>
  <c r="AA21" i="7"/>
  <c r="Z125" i="7" s="1"/>
  <c r="Z133" i="7" s="1"/>
  <c r="X21" i="7"/>
  <c r="W125" i="7" s="1"/>
  <c r="W21" i="7"/>
  <c r="V125" i="7" s="1"/>
  <c r="T22" i="7"/>
  <c r="V21" i="7"/>
  <c r="Z21" i="7"/>
  <c r="Y125" i="7" s="1"/>
  <c r="U21" i="7"/>
  <c r="Y21" i="7"/>
  <c r="X125" i="7" s="1"/>
  <c r="AH116" i="7" s="1"/>
  <c r="DB90" i="7" l="1"/>
  <c r="AH123" i="7"/>
  <c r="DB89" i="7"/>
  <c r="CP105" i="7" s="1"/>
  <c r="DA105" i="7" s="1"/>
  <c r="AV104" i="7"/>
  <c r="AX104" i="7" s="1"/>
  <c r="AZ104" i="7" s="1"/>
  <c r="AO112" i="7" s="1"/>
  <c r="CX105" i="7"/>
  <c r="CZ105" i="7" s="1"/>
  <c r="AI106" i="7"/>
  <c r="AH106" i="7"/>
  <c r="AI98" i="7"/>
  <c r="BA100" i="7"/>
  <c r="AD103" i="7"/>
  <c r="AF103" i="7" s="1"/>
  <c r="AH103" i="7" s="1"/>
  <c r="W111" i="7" s="1"/>
  <c r="AW103" i="7"/>
  <c r="AI100" i="7"/>
  <c r="AG100" i="7"/>
  <c r="CK96" i="7"/>
  <c r="BR89" i="7"/>
  <c r="BF105" i="7" s="1"/>
  <c r="BQ105" i="7" s="1"/>
  <c r="DT90" i="7"/>
  <c r="DI105" i="7" s="1"/>
  <c r="AZ106" i="7"/>
  <c r="AZ100" i="7"/>
  <c r="BA98" i="7"/>
  <c r="CF105" i="7"/>
  <c r="CH105" i="7" s="1"/>
  <c r="AE103" i="7"/>
  <c r="DT89" i="7"/>
  <c r="DH103" i="7" s="1"/>
  <c r="DS103" i="7" s="1"/>
  <c r="DH111" i="7" s="1"/>
  <c r="AE124" i="7"/>
  <c r="CX97" i="7"/>
  <c r="CZ97" i="7" s="1"/>
  <c r="DB97" i="7" s="1"/>
  <c r="BR90" i="7"/>
  <c r="BG103" i="7" s="1"/>
  <c r="AV103" i="7"/>
  <c r="AX103" i="7" s="1"/>
  <c r="AZ103" i="7" s="1"/>
  <c r="AO111" i="7" s="1"/>
  <c r="AW123" i="7"/>
  <c r="AA131" i="7"/>
  <c r="X131" i="7"/>
  <c r="Y131" i="7"/>
  <c r="X132" i="7"/>
  <c r="Y132" i="7"/>
  <c r="AA132" i="7"/>
  <c r="Z131" i="7"/>
  <c r="Z132" i="7"/>
  <c r="AY124" i="7"/>
  <c r="AY100" i="7"/>
  <c r="AD124" i="7"/>
  <c r="AF124" i="7" s="1"/>
  <c r="AH100" i="7"/>
  <c r="AG125" i="7"/>
  <c r="Y133" i="7"/>
  <c r="AC133" i="7" s="1"/>
  <c r="AC125" i="7"/>
  <c r="AU124" i="7"/>
  <c r="BN97" i="7"/>
  <c r="BP97" i="7" s="1"/>
  <c r="CF97" i="7"/>
  <c r="CH97" i="7" s="1"/>
  <c r="CJ97" i="7" s="1"/>
  <c r="DC96" i="7"/>
  <c r="DC99" i="7" s="1"/>
  <c r="DC107" i="7" s="1"/>
  <c r="DC108" i="7" s="1"/>
  <c r="CR113" i="7" s="1"/>
  <c r="DB96" i="7"/>
  <c r="DB99" i="7" s="1"/>
  <c r="BN105" i="7"/>
  <c r="BP105" i="7" s="1"/>
  <c r="CT83" i="7"/>
  <c r="CV83" i="7" s="1"/>
  <c r="Z113" i="7"/>
  <c r="AB113" i="7" s="1"/>
  <c r="DQ105" i="7"/>
  <c r="X133" i="7"/>
  <c r="AB133" i="7" s="1"/>
  <c r="AB125" i="7"/>
  <c r="AT124" i="7"/>
  <c r="DP97" i="7"/>
  <c r="DR97" i="7" s="1"/>
  <c r="AD104" i="7"/>
  <c r="AF104" i="7" s="1"/>
  <c r="AV123" i="7"/>
  <c r="AX123" i="7" s="1"/>
  <c r="CQ103" i="7"/>
  <c r="CQ105" i="7"/>
  <c r="CU103" i="7"/>
  <c r="CS103" i="7"/>
  <c r="CR104" i="7"/>
  <c r="CT104" i="7"/>
  <c r="CR103" i="7"/>
  <c r="CU104" i="7"/>
  <c r="CS104" i="7"/>
  <c r="CT103" i="7"/>
  <c r="CC103" i="7"/>
  <c r="CA104" i="7"/>
  <c r="CB103" i="7"/>
  <c r="BZ103" i="7"/>
  <c r="CC104" i="7"/>
  <c r="CA103" i="7"/>
  <c r="CB104" i="7"/>
  <c r="BZ104" i="7"/>
  <c r="BR96" i="7"/>
  <c r="BS96" i="7"/>
  <c r="CR106" i="7"/>
  <c r="CV106" i="7" s="1"/>
  <c r="CV98" i="7"/>
  <c r="CG105" i="7"/>
  <c r="DP105" i="7"/>
  <c r="DR105" i="7" s="1"/>
  <c r="DK106" i="7"/>
  <c r="DO106" i="7" s="1"/>
  <c r="DO98" i="7"/>
  <c r="DA98" i="7"/>
  <c r="DU96" i="7"/>
  <c r="DT96" i="7"/>
  <c r="CQ106" i="7"/>
  <c r="CQ104" i="7"/>
  <c r="BL98" i="7"/>
  <c r="BH106" i="7"/>
  <c r="BL106" i="7" s="1"/>
  <c r="CD98" i="7"/>
  <c r="BZ106" i="7"/>
  <c r="CD106" i="7" s="1"/>
  <c r="DS98" i="7"/>
  <c r="DL103" i="7"/>
  <c r="DM103" i="7"/>
  <c r="DM104" i="7"/>
  <c r="DL104" i="7"/>
  <c r="DK104" i="7"/>
  <c r="DJ103" i="7"/>
  <c r="DJ104" i="7"/>
  <c r="DK103" i="7"/>
  <c r="CG97" i="7"/>
  <c r="AR113" i="7"/>
  <c r="AT113" i="7" s="1"/>
  <c r="AE104" i="7"/>
  <c r="AW104" i="7"/>
  <c r="CY105" i="7"/>
  <c r="BQ98" i="7"/>
  <c r="BA105" i="7"/>
  <c r="AZ105" i="7"/>
  <c r="DN98" i="7"/>
  <c r="DJ106" i="7"/>
  <c r="DN106" i="7" s="1"/>
  <c r="CI98" i="7"/>
  <c r="CA106" i="7"/>
  <c r="CE106" i="7" s="1"/>
  <c r="CE98" i="7"/>
  <c r="CW98" i="7"/>
  <c r="CS106" i="7"/>
  <c r="CW106" i="7" s="1"/>
  <c r="BI103" i="7"/>
  <c r="BJ103" i="7"/>
  <c r="BH104" i="7"/>
  <c r="BK103" i="7"/>
  <c r="BK104" i="7"/>
  <c r="BJ104" i="7"/>
  <c r="BI104" i="7"/>
  <c r="BH103" i="7"/>
  <c r="CY97" i="7"/>
  <c r="BO105" i="7"/>
  <c r="BI106" i="7"/>
  <c r="BM106" i="7" s="1"/>
  <c r="BM98" i="7"/>
  <c r="CJ90" i="7"/>
  <c r="DQ97" i="7"/>
  <c r="CJ89" i="7"/>
  <c r="BO97" i="7"/>
  <c r="CT84" i="7"/>
  <c r="CV84" i="7" s="1"/>
  <c r="CJ75" i="7"/>
  <c r="BY83" i="7" s="1"/>
  <c r="CB83" i="7" s="1"/>
  <c r="CD83" i="7" s="1"/>
  <c r="CK76" i="7"/>
  <c r="BZ84" i="7" s="1"/>
  <c r="CB84" i="7" s="1"/>
  <c r="CD84" i="7" s="1"/>
  <c r="BS76" i="7"/>
  <c r="BH84" i="7" s="1"/>
  <c r="BI84" i="7" s="1"/>
  <c r="BK84" i="7" s="1"/>
  <c r="DU75" i="7"/>
  <c r="DJ83" i="7" s="1"/>
  <c r="DL83" i="7" s="1"/>
  <c r="DN83" i="7" s="1"/>
  <c r="DL84" i="7"/>
  <c r="DN84" i="7" s="1"/>
  <c r="DI19" i="7"/>
  <c r="DH123" i="7" s="1"/>
  <c r="DK19" i="7"/>
  <c r="DJ123" i="7" s="1"/>
  <c r="DJ19" i="7"/>
  <c r="DI123" i="7" s="1"/>
  <c r="DG19" i="7"/>
  <c r="DL19" i="7"/>
  <c r="DK123" i="7" s="1"/>
  <c r="DH19" i="7"/>
  <c r="DM19" i="7"/>
  <c r="DL123" i="7" s="1"/>
  <c r="DN19" i="7"/>
  <c r="DM123" i="7" s="1"/>
  <c r="DF20" i="7"/>
  <c r="BI83" i="7"/>
  <c r="BK83" i="7" s="1"/>
  <c r="CQ19" i="7"/>
  <c r="CP123" i="7" s="1"/>
  <c r="CV19" i="7"/>
  <c r="CU123" i="7" s="1"/>
  <c r="CR19" i="7"/>
  <c r="CQ123" i="7" s="1"/>
  <c r="CS19" i="7"/>
  <c r="CR123" i="7" s="1"/>
  <c r="CU19" i="7"/>
  <c r="CT123" i="7" s="1"/>
  <c r="CT19" i="7"/>
  <c r="CS123" i="7" s="1"/>
  <c r="CO19" i="7"/>
  <c r="CP19" i="7"/>
  <c r="CN20" i="7"/>
  <c r="BY19" i="7"/>
  <c r="BX123" i="7" s="1"/>
  <c r="BZ19" i="7"/>
  <c r="BY123" i="7" s="1"/>
  <c r="CB19" i="7"/>
  <c r="CA123" i="7" s="1"/>
  <c r="CA19" i="7"/>
  <c r="BZ123" i="7" s="1"/>
  <c r="BW19" i="7"/>
  <c r="BX19" i="7"/>
  <c r="CC19" i="7"/>
  <c r="CB123" i="7" s="1"/>
  <c r="CD19" i="7"/>
  <c r="CC123" i="7" s="1"/>
  <c r="BV20" i="7"/>
  <c r="BG19" i="7"/>
  <c r="BF123" i="7" s="1"/>
  <c r="BK19" i="7"/>
  <c r="BJ123" i="7" s="1"/>
  <c r="BH19" i="7"/>
  <c r="BG123" i="7" s="1"/>
  <c r="BI19" i="7"/>
  <c r="BH123" i="7" s="1"/>
  <c r="BJ19" i="7"/>
  <c r="BI123" i="7" s="1"/>
  <c r="BL19" i="7"/>
  <c r="BK123" i="7" s="1"/>
  <c r="BF19" i="7"/>
  <c r="BE19" i="7"/>
  <c r="BD20" i="7"/>
  <c r="AQ21" i="7"/>
  <c r="AP125" i="7" s="1"/>
  <c r="AZ116" i="7" s="1"/>
  <c r="AS21" i="7"/>
  <c r="AR125" i="7" s="1"/>
  <c r="AR133" i="7" s="1"/>
  <c r="AO21" i="7"/>
  <c r="AN125" i="7" s="1"/>
  <c r="AM21" i="7"/>
  <c r="AT21" i="7"/>
  <c r="AS125" i="7" s="1"/>
  <c r="AS133" i="7" s="1"/>
  <c r="AR21" i="7"/>
  <c r="AQ125" i="7" s="1"/>
  <c r="AL22" i="7"/>
  <c r="AP21" i="7"/>
  <c r="AO125" i="7" s="1"/>
  <c r="AN21" i="7"/>
  <c r="U22" i="7"/>
  <c r="V22" i="7"/>
  <c r="Z22" i="7"/>
  <c r="Y126" i="7" s="1"/>
  <c r="X22" i="7"/>
  <c r="W126" i="7" s="1"/>
  <c r="T23" i="7"/>
  <c r="W22" i="7"/>
  <c r="V126" i="7" s="1"/>
  <c r="AH117" i="7" s="1"/>
  <c r="Y22" i="7"/>
  <c r="X126" i="7" s="1"/>
  <c r="AA22" i="7"/>
  <c r="Z126" i="7" s="1"/>
  <c r="Z134" i="7" s="1"/>
  <c r="AB22" i="7"/>
  <c r="AA126" i="7" s="1"/>
  <c r="AA134" i="7" s="1"/>
  <c r="AC132" i="7" l="1"/>
  <c r="AD125" i="7"/>
  <c r="AF125" i="7" s="1"/>
  <c r="AH125" i="7" s="1"/>
  <c r="CP104" i="7"/>
  <c r="DA104" i="7" s="1"/>
  <c r="CP112" i="7" s="1"/>
  <c r="CV104" i="7"/>
  <c r="DA99" i="7"/>
  <c r="DA107" i="7" s="1"/>
  <c r="DA108" i="7" s="1"/>
  <c r="CP113" i="7" s="1"/>
  <c r="CP106" i="7"/>
  <c r="DA106" i="7" s="1"/>
  <c r="BA104" i="7"/>
  <c r="AP112" i="7" s="1"/>
  <c r="AR112" i="7" s="1"/>
  <c r="AT112" i="7" s="1"/>
  <c r="CP103" i="7"/>
  <c r="DA103" i="7" s="1"/>
  <c r="CP111" i="7" s="1"/>
  <c r="DS99" i="7"/>
  <c r="DS100" i="7" s="1"/>
  <c r="DH105" i="7"/>
  <c r="DS105" i="7" s="1"/>
  <c r="DH106" i="7"/>
  <c r="DS106" i="7" s="1"/>
  <c r="CK99" i="7"/>
  <c r="CK107" i="7" s="1"/>
  <c r="CK108" i="7" s="1"/>
  <c r="BZ113" i="7" s="1"/>
  <c r="DH104" i="7"/>
  <c r="DS104" i="7" s="1"/>
  <c r="DH112" i="7" s="1"/>
  <c r="BF104" i="7"/>
  <c r="BQ104" i="7" s="1"/>
  <c r="BF112" i="7" s="1"/>
  <c r="DI104" i="7"/>
  <c r="AI103" i="7"/>
  <c r="X111" i="7" s="1"/>
  <c r="Z111" i="7" s="1"/>
  <c r="AB111" i="7" s="1"/>
  <c r="DI106" i="7"/>
  <c r="DI103" i="7"/>
  <c r="DT99" i="7"/>
  <c r="DT107" i="7" s="1"/>
  <c r="DT108" i="7" s="1"/>
  <c r="DI113" i="7" s="1"/>
  <c r="DU105" i="7"/>
  <c r="AD133" i="7"/>
  <c r="AF133" i="7" s="1"/>
  <c r="CE103" i="7"/>
  <c r="BG106" i="7"/>
  <c r="BQ99" i="7"/>
  <c r="BQ107" i="7" s="1"/>
  <c r="BQ108" i="7" s="1"/>
  <c r="BF113" i="7" s="1"/>
  <c r="CG106" i="7"/>
  <c r="DO103" i="7"/>
  <c r="BY106" i="7"/>
  <c r="BG104" i="7"/>
  <c r="BF103" i="7"/>
  <c r="BQ103" i="7" s="1"/>
  <c r="BF111" i="7" s="1"/>
  <c r="BG105" i="7"/>
  <c r="BR105" i="7" s="1"/>
  <c r="CG98" i="7"/>
  <c r="BF106" i="7"/>
  <c r="BQ106" i="7" s="1"/>
  <c r="DC97" i="7"/>
  <c r="DB100" i="7"/>
  <c r="DB107" i="7"/>
  <c r="DB108" i="7" s="1"/>
  <c r="CQ113" i="7" s="1"/>
  <c r="AS132" i="7"/>
  <c r="AR132" i="7"/>
  <c r="AQ132" i="7"/>
  <c r="AR131" i="7"/>
  <c r="BA103" i="7"/>
  <c r="AP111" i="7" s="1"/>
  <c r="AR111" i="7" s="1"/>
  <c r="AT111" i="7" s="1"/>
  <c r="BM103" i="7"/>
  <c r="AW124" i="7"/>
  <c r="CK97" i="7"/>
  <c r="V131" i="7"/>
  <c r="AG131" i="7" s="1"/>
  <c r="V139" i="7" s="1"/>
  <c r="V133" i="7"/>
  <c r="AG133" i="7" s="1"/>
  <c r="AG127" i="7"/>
  <c r="AG135" i="7" s="1"/>
  <c r="AG136" i="7" s="1"/>
  <c r="V141" i="7" s="1"/>
  <c r="DA123" i="7"/>
  <c r="CE123" i="7"/>
  <c r="CV123" i="7"/>
  <c r="DU97" i="7"/>
  <c r="DT97" i="7"/>
  <c r="CY106" i="7"/>
  <c r="AC131" i="7"/>
  <c r="DN123" i="7"/>
  <c r="AQ133" i="7"/>
  <c r="AU133" i="7" s="1"/>
  <c r="AU125" i="7"/>
  <c r="CI123" i="7"/>
  <c r="X134" i="7"/>
  <c r="AB134" i="7" s="1"/>
  <c r="AB126" i="7"/>
  <c r="DO123" i="7"/>
  <c r="CD123" i="7"/>
  <c r="AI104" i="7"/>
  <c r="X112" i="7" s="1"/>
  <c r="AH104" i="7"/>
  <c r="W112" i="7" s="1"/>
  <c r="CY98" i="7"/>
  <c r="AP132" i="7"/>
  <c r="CE104" i="7"/>
  <c r="AP131" i="7"/>
  <c r="AB132" i="7"/>
  <c r="AG126" i="7"/>
  <c r="V134" i="7"/>
  <c r="AG134" i="7" s="1"/>
  <c r="V132" i="7"/>
  <c r="AG132" i="7" s="1"/>
  <c r="V140" i="7" s="1"/>
  <c r="BQ123" i="7"/>
  <c r="BS97" i="7"/>
  <c r="BR97" i="7"/>
  <c r="AY125" i="7"/>
  <c r="BL123" i="7"/>
  <c r="CW123" i="7"/>
  <c r="BA123" i="7"/>
  <c r="AZ123" i="7"/>
  <c r="AV124" i="7"/>
  <c r="AX124" i="7" s="1"/>
  <c r="AB131" i="7"/>
  <c r="BO106" i="7"/>
  <c r="BL104" i="7"/>
  <c r="DP98" i="7"/>
  <c r="DR98" i="7" s="1"/>
  <c r="DT98" i="7" s="1"/>
  <c r="DO104" i="7"/>
  <c r="DT105" i="7"/>
  <c r="AS131" i="7"/>
  <c r="AE133" i="7"/>
  <c r="AI124" i="7"/>
  <c r="AH124" i="7"/>
  <c r="AQ131" i="7"/>
  <c r="AP133" i="7"/>
  <c r="AT133" i="7" s="1"/>
  <c r="AT125" i="7"/>
  <c r="Y134" i="7"/>
  <c r="AC134" i="7" s="1"/>
  <c r="AC126" i="7"/>
  <c r="BM123" i="7"/>
  <c r="DS123" i="7"/>
  <c r="CW104" i="7"/>
  <c r="AH118" i="7"/>
  <c r="W132" i="7" s="1"/>
  <c r="BO98" i="7"/>
  <c r="DP106" i="7"/>
  <c r="DR106" i="7" s="1"/>
  <c r="DN103" i="7"/>
  <c r="AE125" i="7"/>
  <c r="BX103" i="7"/>
  <c r="CI103" i="7" s="1"/>
  <c r="BX111" i="7" s="1"/>
  <c r="BX105" i="7"/>
  <c r="CI105" i="7" s="1"/>
  <c r="BR99" i="7"/>
  <c r="BR107" i="7" s="1"/>
  <c r="BR108" i="7" s="1"/>
  <c r="BG113" i="7" s="1"/>
  <c r="CD103" i="7"/>
  <c r="DC100" i="7"/>
  <c r="DQ106" i="7"/>
  <c r="CJ99" i="7"/>
  <c r="BX106" i="7"/>
  <c r="CI106" i="7" s="1"/>
  <c r="DU99" i="7"/>
  <c r="DU107" i="7" s="1"/>
  <c r="DU108" i="7" s="1"/>
  <c r="DJ113" i="7" s="1"/>
  <c r="BN98" i="7"/>
  <c r="BP98" i="7" s="1"/>
  <c r="DQ98" i="7"/>
  <c r="BY104" i="7"/>
  <c r="BS99" i="7"/>
  <c r="BX104" i="7"/>
  <c r="CI104" i="7" s="1"/>
  <c r="BX112" i="7" s="1"/>
  <c r="BN106" i="7"/>
  <c r="BP106" i="7" s="1"/>
  <c r="CV103" i="7"/>
  <c r="DB105" i="7"/>
  <c r="DC105" i="7"/>
  <c r="CX98" i="7"/>
  <c r="CZ98" i="7" s="1"/>
  <c r="CW103" i="7"/>
  <c r="DN104" i="7"/>
  <c r="BM104" i="7"/>
  <c r="CF98" i="7"/>
  <c r="CH98" i="7" s="1"/>
  <c r="CD104" i="7"/>
  <c r="CI99" i="7"/>
  <c r="CI107" i="7" s="1"/>
  <c r="CI108" i="7" s="1"/>
  <c r="BX113" i="7" s="1"/>
  <c r="BY105" i="7"/>
  <c r="BY103" i="7"/>
  <c r="BL103" i="7"/>
  <c r="CF106" i="7"/>
  <c r="CH106" i="7" s="1"/>
  <c r="CX106" i="7"/>
  <c r="CZ106" i="7" s="1"/>
  <c r="DC106" i="7" s="1"/>
  <c r="CA84" i="7"/>
  <c r="CC84" i="7" s="1"/>
  <c r="BJ84" i="7"/>
  <c r="BL84" i="7" s="1"/>
  <c r="DK83" i="7"/>
  <c r="DM83" i="7" s="1"/>
  <c r="CA83" i="7"/>
  <c r="CC83" i="7" s="1"/>
  <c r="DH20" i="7"/>
  <c r="DI20" i="7"/>
  <c r="DH124" i="7" s="1"/>
  <c r="DJ20" i="7"/>
  <c r="DI124" i="7" s="1"/>
  <c r="DN20" i="7"/>
  <c r="DM124" i="7" s="1"/>
  <c r="DM20" i="7"/>
  <c r="DL124" i="7" s="1"/>
  <c r="DK20" i="7"/>
  <c r="DJ124" i="7" s="1"/>
  <c r="DG20" i="7"/>
  <c r="DL20" i="7"/>
  <c r="DK124" i="7" s="1"/>
  <c r="DF21" i="7"/>
  <c r="CP20" i="7"/>
  <c r="CT20" i="7"/>
  <c r="CS124" i="7" s="1"/>
  <c r="CV20" i="7"/>
  <c r="CU124" i="7" s="1"/>
  <c r="CQ20" i="7"/>
  <c r="CP124" i="7" s="1"/>
  <c r="CU20" i="7"/>
  <c r="CT124" i="7" s="1"/>
  <c r="CR20" i="7"/>
  <c r="CQ124" i="7" s="1"/>
  <c r="CS20" i="7"/>
  <c r="CR124" i="7" s="1"/>
  <c r="CO20" i="7"/>
  <c r="CN21" i="7"/>
  <c r="BX20" i="7"/>
  <c r="BY20" i="7"/>
  <c r="BX124" i="7" s="1"/>
  <c r="BZ20" i="7"/>
  <c r="BY124" i="7" s="1"/>
  <c r="CA20" i="7"/>
  <c r="BZ124" i="7" s="1"/>
  <c r="CD20" i="7"/>
  <c r="CC124" i="7" s="1"/>
  <c r="BW20" i="7"/>
  <c r="CC20" i="7"/>
  <c r="CB124" i="7" s="1"/>
  <c r="CB20" i="7"/>
  <c r="CA124" i="7" s="1"/>
  <c r="BV21" i="7"/>
  <c r="BF20" i="7"/>
  <c r="BI20" i="7"/>
  <c r="BH124" i="7" s="1"/>
  <c r="BG20" i="7"/>
  <c r="BF124" i="7" s="1"/>
  <c r="BK20" i="7"/>
  <c r="BJ124" i="7" s="1"/>
  <c r="BH20" i="7"/>
  <c r="BG124" i="7" s="1"/>
  <c r="BJ20" i="7"/>
  <c r="BI124" i="7" s="1"/>
  <c r="BE20" i="7"/>
  <c r="BL20" i="7"/>
  <c r="BK124" i="7" s="1"/>
  <c r="BD21" i="7"/>
  <c r="AN22" i="7"/>
  <c r="AM22" i="7"/>
  <c r="AP22" i="7"/>
  <c r="AO126" i="7" s="1"/>
  <c r="AZ118" i="7" s="1"/>
  <c r="AO131" i="7" s="1"/>
  <c r="AR22" i="7"/>
  <c r="AQ126" i="7" s="1"/>
  <c r="AQ22" i="7"/>
  <c r="AP126" i="7" s="1"/>
  <c r="AT22" i="7"/>
  <c r="AS126" i="7" s="1"/>
  <c r="AS134" i="7" s="1"/>
  <c r="AO22" i="7"/>
  <c r="AN126" i="7" s="1"/>
  <c r="AL23" i="7"/>
  <c r="AS22" i="7"/>
  <c r="AR126" i="7" s="1"/>
  <c r="AR134" i="7" s="1"/>
  <c r="U23" i="7"/>
  <c r="Y23" i="7"/>
  <c r="AA23" i="7"/>
  <c r="X23" i="7"/>
  <c r="AB23" i="7"/>
  <c r="V23" i="7"/>
  <c r="T24" i="7"/>
  <c r="W23" i="7"/>
  <c r="Z23" i="7"/>
  <c r="AD132" i="7" l="1"/>
  <c r="AF132" i="7" s="1"/>
  <c r="CX104" i="7"/>
  <c r="CZ104" i="7" s="1"/>
  <c r="DB104" i="7" s="1"/>
  <c r="CQ112" i="7" s="1"/>
  <c r="AI125" i="7"/>
  <c r="AQ112" i="7"/>
  <c r="AS112" i="7" s="1"/>
  <c r="CT113" i="7"/>
  <c r="CV113" i="7" s="1"/>
  <c r="CF103" i="7"/>
  <c r="CH103" i="7" s="1"/>
  <c r="CJ103" i="7" s="1"/>
  <c r="BY111" i="7" s="1"/>
  <c r="DA100" i="7"/>
  <c r="BO104" i="7"/>
  <c r="CJ106" i="7"/>
  <c r="DS107" i="7"/>
  <c r="DS108" i="7" s="1"/>
  <c r="DH113" i="7" s="1"/>
  <c r="DL113" i="7" s="1"/>
  <c r="DN113" i="7" s="1"/>
  <c r="AE134" i="7"/>
  <c r="Y111" i="7"/>
  <c r="AA111" i="7" s="1"/>
  <c r="DQ103" i="7"/>
  <c r="DT100" i="7"/>
  <c r="BR106" i="7"/>
  <c r="AU131" i="7"/>
  <c r="BN103" i="7"/>
  <c r="BP103" i="7" s="1"/>
  <c r="BS103" i="7" s="1"/>
  <c r="BH111" i="7" s="1"/>
  <c r="CK100" i="7"/>
  <c r="DT106" i="7"/>
  <c r="CY123" i="7"/>
  <c r="AU132" i="7"/>
  <c r="CY104" i="7"/>
  <c r="BS105" i="7"/>
  <c r="AT131" i="7"/>
  <c r="AV131" i="7" s="1"/>
  <c r="AX131" i="7" s="1"/>
  <c r="BA131" i="7" s="1"/>
  <c r="AP139" i="7" s="1"/>
  <c r="AA151" i="7"/>
  <c r="AA179" i="7"/>
  <c r="Z151" i="7"/>
  <c r="Z179" i="7"/>
  <c r="W151" i="7"/>
  <c r="W179" i="7"/>
  <c r="DU98" i="7"/>
  <c r="CG123" i="7"/>
  <c r="DP103" i="7"/>
  <c r="DR103" i="7" s="1"/>
  <c r="AQ111" i="7"/>
  <c r="AS111" i="7" s="1"/>
  <c r="V151" i="7"/>
  <c r="AG151" i="7" s="1"/>
  <c r="V179" i="7"/>
  <c r="Y151" i="7"/>
  <c r="Y179" i="7"/>
  <c r="X151" i="7"/>
  <c r="X179" i="7"/>
  <c r="DU106" i="7"/>
  <c r="BQ100" i="7"/>
  <c r="AG128" i="7"/>
  <c r="DQ123" i="7"/>
  <c r="BR100" i="7"/>
  <c r="AW133" i="7"/>
  <c r="AW125" i="7"/>
  <c r="CY103" i="7"/>
  <c r="AT132" i="7"/>
  <c r="BO123" i="7"/>
  <c r="AD131" i="7"/>
  <c r="AF131" i="7" s="1"/>
  <c r="AD126" i="7"/>
  <c r="AF126" i="7" s="1"/>
  <c r="AI126" i="7" s="1"/>
  <c r="BM124" i="7"/>
  <c r="AI132" i="7"/>
  <c r="X140" i="7" s="1"/>
  <c r="AH132" i="7"/>
  <c r="W140" i="7" s="1"/>
  <c r="BA124" i="7"/>
  <c r="BA127" i="7" s="1"/>
  <c r="BA135" i="7" s="1"/>
  <c r="BA136" i="7" s="1"/>
  <c r="AP141" i="7" s="1"/>
  <c r="AZ124" i="7"/>
  <c r="AZ127" i="7" s="1"/>
  <c r="AZ135" i="7" s="1"/>
  <c r="CI124" i="7"/>
  <c r="DA124" i="7"/>
  <c r="W131" i="7"/>
  <c r="W133" i="7"/>
  <c r="AV125" i="7"/>
  <c r="AX125" i="7" s="1"/>
  <c r="AE131" i="7"/>
  <c r="AP134" i="7"/>
  <c r="AT134" i="7" s="1"/>
  <c r="AT126" i="7"/>
  <c r="CE124" i="7"/>
  <c r="AY126" i="7"/>
  <c r="CW124" i="7"/>
  <c r="Y112" i="7"/>
  <c r="AA112" i="7" s="1"/>
  <c r="Z112" i="7"/>
  <c r="AB112" i="7" s="1"/>
  <c r="BL124" i="7"/>
  <c r="BQ124" i="7"/>
  <c r="CD124" i="7"/>
  <c r="DN124" i="7"/>
  <c r="DP104" i="7"/>
  <c r="DR104" i="7" s="1"/>
  <c r="DT104" i="7" s="1"/>
  <c r="DI112" i="7" s="1"/>
  <c r="CF104" i="7"/>
  <c r="CH104" i="7" s="1"/>
  <c r="CK104" i="7" s="1"/>
  <c r="BZ112" i="7" s="1"/>
  <c r="AE126" i="7"/>
  <c r="AE132" i="7"/>
  <c r="AZ117" i="7"/>
  <c r="AN132" i="7" s="1"/>
  <c r="AY132" i="7" s="1"/>
  <c r="AN140" i="7" s="1"/>
  <c r="W134" i="7"/>
  <c r="DS124" i="7"/>
  <c r="AO134" i="7"/>
  <c r="AO132" i="7"/>
  <c r="AI127" i="7"/>
  <c r="AI135" i="7" s="1"/>
  <c r="AI136" i="7" s="1"/>
  <c r="X141" i="7" s="1"/>
  <c r="CF123" i="7"/>
  <c r="CH123" i="7" s="1"/>
  <c r="CX123" i="7"/>
  <c r="CZ123" i="7" s="1"/>
  <c r="AO133" i="7"/>
  <c r="AQ134" i="7"/>
  <c r="AU134" i="7" s="1"/>
  <c r="AU126" i="7"/>
  <c r="CV124" i="7"/>
  <c r="DO124" i="7"/>
  <c r="AV133" i="7"/>
  <c r="AX133" i="7" s="1"/>
  <c r="AH127" i="7"/>
  <c r="AH135" i="7" s="1"/>
  <c r="AH136" i="7" s="1"/>
  <c r="W141" i="7" s="1"/>
  <c r="BN123" i="7"/>
  <c r="BP123" i="7" s="1"/>
  <c r="AD134" i="7"/>
  <c r="AF134" i="7" s="1"/>
  <c r="DP123" i="7"/>
  <c r="DR123" i="7" s="1"/>
  <c r="BR98" i="7"/>
  <c r="BS98" i="7"/>
  <c r="CJ98" i="7"/>
  <c r="CK98" i="7"/>
  <c r="CJ107" i="7"/>
  <c r="CJ108" i="7" s="1"/>
  <c r="BY113" i="7" s="1"/>
  <c r="CB113" i="7" s="1"/>
  <c r="CD113" i="7" s="1"/>
  <c r="CJ100" i="7"/>
  <c r="DU100" i="7"/>
  <c r="BS106" i="7"/>
  <c r="CK106" i="7"/>
  <c r="CJ105" i="7"/>
  <c r="CK105" i="7"/>
  <c r="CX103" i="7"/>
  <c r="CZ103" i="7" s="1"/>
  <c r="CG103" i="7"/>
  <c r="BS107" i="7"/>
  <c r="BS108" i="7" s="1"/>
  <c r="BH113" i="7" s="1"/>
  <c r="BJ113" i="7" s="1"/>
  <c r="BL113" i="7" s="1"/>
  <c r="BS100" i="7"/>
  <c r="DC98" i="7"/>
  <c r="DB98" i="7"/>
  <c r="DB106" i="7"/>
  <c r="CG104" i="7"/>
  <c r="BO103" i="7"/>
  <c r="BN104" i="7"/>
  <c r="BP104" i="7" s="1"/>
  <c r="DQ104" i="7"/>
  <c r="CI100" i="7"/>
  <c r="DG21" i="7"/>
  <c r="DI21" i="7"/>
  <c r="DH125" i="7" s="1"/>
  <c r="DH21" i="7"/>
  <c r="DM21" i="7"/>
  <c r="DL125" i="7" s="1"/>
  <c r="DL133" i="7" s="1"/>
  <c r="DJ21" i="7"/>
  <c r="DI125" i="7" s="1"/>
  <c r="DL21" i="7"/>
  <c r="DK125" i="7" s="1"/>
  <c r="DK21" i="7"/>
  <c r="DJ125" i="7" s="1"/>
  <c r="DN21" i="7"/>
  <c r="DM125" i="7" s="1"/>
  <c r="DM133" i="7" s="1"/>
  <c r="DF22" i="7"/>
  <c r="CO21" i="7"/>
  <c r="CP21" i="7"/>
  <c r="CQ21" i="7"/>
  <c r="CP125" i="7" s="1"/>
  <c r="CU21" i="7"/>
  <c r="CT125" i="7" s="1"/>
  <c r="CT133" i="7" s="1"/>
  <c r="CR21" i="7"/>
  <c r="CQ125" i="7" s="1"/>
  <c r="CS21" i="7"/>
  <c r="CR125" i="7" s="1"/>
  <c r="DB116" i="7" s="1"/>
  <c r="CS132" i="7" s="1"/>
  <c r="CT21" i="7"/>
  <c r="CS125" i="7" s="1"/>
  <c r="CV21" i="7"/>
  <c r="CU125" i="7" s="1"/>
  <c r="CU133" i="7" s="1"/>
  <c r="CN22" i="7"/>
  <c r="BW21" i="7"/>
  <c r="BZ21" i="7"/>
  <c r="BY125" i="7" s="1"/>
  <c r="BX21" i="7"/>
  <c r="BY21" i="7"/>
  <c r="BX125" i="7" s="1"/>
  <c r="CC21" i="7"/>
  <c r="CB125" i="7" s="1"/>
  <c r="CB133" i="7" s="1"/>
  <c r="CA21" i="7"/>
  <c r="BZ125" i="7" s="1"/>
  <c r="CJ116" i="7" s="1"/>
  <c r="CB21" i="7"/>
  <c r="CA125" i="7" s="1"/>
  <c r="CD21" i="7"/>
  <c r="CC125" i="7" s="1"/>
  <c r="CC133" i="7" s="1"/>
  <c r="BV22" i="7"/>
  <c r="BE21" i="7"/>
  <c r="BF21" i="7"/>
  <c r="BH21" i="7"/>
  <c r="BG125" i="7" s="1"/>
  <c r="BG21" i="7"/>
  <c r="BF125" i="7" s="1"/>
  <c r="BL21" i="7"/>
  <c r="BK125" i="7" s="1"/>
  <c r="BK133" i="7" s="1"/>
  <c r="BI21" i="7"/>
  <c r="BH125" i="7" s="1"/>
  <c r="BJ21" i="7"/>
  <c r="BI125" i="7" s="1"/>
  <c r="BK21" i="7"/>
  <c r="BJ125" i="7" s="1"/>
  <c r="BJ133" i="7" s="1"/>
  <c r="BD22" i="7"/>
  <c r="AO23" i="7"/>
  <c r="AM23" i="7"/>
  <c r="AN23" i="7"/>
  <c r="AQ23" i="7"/>
  <c r="AP23" i="7"/>
  <c r="AR23" i="7"/>
  <c r="AS23" i="7"/>
  <c r="AL24" i="7"/>
  <c r="AT23" i="7"/>
  <c r="U24" i="7"/>
  <c r="Y24" i="7"/>
  <c r="X24" i="7"/>
  <c r="V24" i="7"/>
  <c r="Z24" i="7"/>
  <c r="T25" i="7"/>
  <c r="W24" i="7"/>
  <c r="AA24" i="7"/>
  <c r="AB24" i="7"/>
  <c r="DC104" i="7" l="1"/>
  <c r="CR112" i="7" s="1"/>
  <c r="CS112" i="7" s="1"/>
  <c r="CU112" i="7" s="1"/>
  <c r="CK103" i="7"/>
  <c r="BZ111" i="7" s="1"/>
  <c r="CB111" i="7" s="1"/>
  <c r="CD111" i="7" s="1"/>
  <c r="BR103" i="7"/>
  <c r="BG111" i="7" s="1"/>
  <c r="BJ111" i="7" s="1"/>
  <c r="BL111" i="7" s="1"/>
  <c r="AW131" i="7"/>
  <c r="AB151" i="7"/>
  <c r="AW132" i="7"/>
  <c r="AC151" i="7"/>
  <c r="AH126" i="7"/>
  <c r="CX124" i="7"/>
  <c r="CZ124" i="7" s="1"/>
  <c r="DC124" i="7" s="1"/>
  <c r="AW134" i="7"/>
  <c r="AW126" i="7"/>
  <c r="AP151" i="7"/>
  <c r="AP179" i="7"/>
  <c r="AO151" i="7"/>
  <c r="AO179" i="7"/>
  <c r="Y140" i="7"/>
  <c r="AA140" i="7" s="1"/>
  <c r="CT112" i="7"/>
  <c r="CV112" i="7" s="1"/>
  <c r="AS151" i="7"/>
  <c r="AS179" i="7"/>
  <c r="AG179" i="7"/>
  <c r="Y152" i="7"/>
  <c r="Y180" i="7"/>
  <c r="AC179" i="7"/>
  <c r="CJ104" i="7"/>
  <c r="BY112" i="7" s="1"/>
  <c r="CB112" i="7" s="1"/>
  <c r="CD112" i="7" s="1"/>
  <c r="AN151" i="7"/>
  <c r="AY151" i="7" s="1"/>
  <c r="AN179" i="7"/>
  <c r="DT103" i="7"/>
  <c r="DI111" i="7" s="1"/>
  <c r="DU103" i="7"/>
  <c r="DJ111" i="7" s="1"/>
  <c r="X152" i="7"/>
  <c r="X180" i="7"/>
  <c r="W152" i="7"/>
  <c r="W180" i="7"/>
  <c r="AQ151" i="7"/>
  <c r="AQ179" i="7"/>
  <c r="AR151" i="7"/>
  <c r="AR179" i="7"/>
  <c r="AZ136" i="7"/>
  <c r="AO141" i="7" s="1"/>
  <c r="AI128" i="7"/>
  <c r="Z152" i="7"/>
  <c r="Z180" i="7"/>
  <c r="AA152" i="7"/>
  <c r="AA180" i="7"/>
  <c r="V152" i="7"/>
  <c r="AG152" i="7" s="1"/>
  <c r="V180" i="7"/>
  <c r="AB179" i="7"/>
  <c r="AZ128" i="7"/>
  <c r="BA128" i="7"/>
  <c r="AV132" i="7"/>
  <c r="AX132" i="7" s="1"/>
  <c r="BA132" i="7" s="1"/>
  <c r="AP140" i="7" s="1"/>
  <c r="DQ124" i="7"/>
  <c r="Z141" i="7"/>
  <c r="AB141" i="7" s="1"/>
  <c r="BN124" i="7"/>
  <c r="BP124" i="7" s="1"/>
  <c r="Z140" i="7"/>
  <c r="AB140" i="7" s="1"/>
  <c r="CR131" i="7"/>
  <c r="CF124" i="7"/>
  <c r="CH124" i="7" s="1"/>
  <c r="CJ124" i="7" s="1"/>
  <c r="BZ131" i="7"/>
  <c r="CB132" i="7"/>
  <c r="CA131" i="7"/>
  <c r="CA132" i="7"/>
  <c r="CB131" i="7"/>
  <c r="CC131" i="7"/>
  <c r="CC132" i="7"/>
  <c r="BZ132" i="7"/>
  <c r="BL125" i="7"/>
  <c r="BH133" i="7"/>
  <c r="BL133" i="7" s="1"/>
  <c r="BR116" i="7"/>
  <c r="BA133" i="7"/>
  <c r="AZ133" i="7"/>
  <c r="BI133" i="7"/>
  <c r="BM133" i="7" s="1"/>
  <c r="BM125" i="7"/>
  <c r="DA125" i="7"/>
  <c r="BR123" i="7"/>
  <c r="BS123" i="7"/>
  <c r="CR132" i="7"/>
  <c r="CY124" i="7"/>
  <c r="AV134" i="7"/>
  <c r="AX134" i="7" s="1"/>
  <c r="BA134" i="7" s="1"/>
  <c r="AH128" i="7"/>
  <c r="AZ131" i="7"/>
  <c r="AO139" i="7" s="1"/>
  <c r="CU131" i="7"/>
  <c r="BA125" i="7"/>
  <c r="AZ125" i="7"/>
  <c r="CI125" i="7"/>
  <c r="DO125" i="7"/>
  <c r="DK133" i="7"/>
  <c r="DO133" i="7" s="1"/>
  <c r="CJ123" i="7"/>
  <c r="CK123" i="7"/>
  <c r="AI131" i="7"/>
  <c r="X139" i="7" s="1"/>
  <c r="AH131" i="7"/>
  <c r="W139" i="7" s="1"/>
  <c r="DU104" i="7"/>
  <c r="DJ112" i="7" s="1"/>
  <c r="DL112" i="7" s="1"/>
  <c r="DN112" i="7" s="1"/>
  <c r="CT131" i="7"/>
  <c r="AV126" i="7"/>
  <c r="AX126" i="7" s="1"/>
  <c r="DT123" i="7"/>
  <c r="DU123" i="7"/>
  <c r="AN131" i="7"/>
  <c r="AY131" i="7" s="1"/>
  <c r="AN139" i="7" s="1"/>
  <c r="AY127" i="7"/>
  <c r="AY135" i="7" s="1"/>
  <c r="AY136" i="7" s="1"/>
  <c r="AN141" i="7" s="1"/>
  <c r="AN133" i="7"/>
  <c r="AY133" i="7" s="1"/>
  <c r="BQ125" i="7"/>
  <c r="CV125" i="7"/>
  <c r="CR133" i="7"/>
  <c r="CV133" i="7" s="1"/>
  <c r="DN125" i="7"/>
  <c r="DJ133" i="7"/>
  <c r="DN133" i="7" s="1"/>
  <c r="AH133" i="7"/>
  <c r="AI133" i="7"/>
  <c r="DT116" i="7"/>
  <c r="CU132" i="7"/>
  <c r="CW132" i="7" s="1"/>
  <c r="DP124" i="7"/>
  <c r="DR124" i="7" s="1"/>
  <c r="CE125" i="7"/>
  <c r="CA133" i="7"/>
  <c r="CE133" i="7" s="1"/>
  <c r="DS125" i="7"/>
  <c r="AH134" i="7"/>
  <c r="AI134" i="7"/>
  <c r="BZ133" i="7"/>
  <c r="CD133" i="7" s="1"/>
  <c r="CD125" i="7"/>
  <c r="CS133" i="7"/>
  <c r="CW133" i="7" s="1"/>
  <c r="CW125" i="7"/>
  <c r="DB123" i="7"/>
  <c r="DC123" i="7"/>
  <c r="BO124" i="7"/>
  <c r="AN134" i="7"/>
  <c r="AY134" i="7" s="1"/>
  <c r="CT132" i="7"/>
  <c r="CS131" i="7"/>
  <c r="CG124" i="7"/>
  <c r="DB103" i="7"/>
  <c r="CQ111" i="7" s="1"/>
  <c r="DC103" i="7"/>
  <c r="CR111" i="7" s="1"/>
  <c r="BR104" i="7"/>
  <c r="BG112" i="7" s="1"/>
  <c r="BS104" i="7"/>
  <c r="BH112" i="7" s="1"/>
  <c r="DN22" i="7"/>
  <c r="DM126" i="7" s="1"/>
  <c r="DM134" i="7" s="1"/>
  <c r="DH22" i="7"/>
  <c r="DG22" i="7"/>
  <c r="DL22" i="7"/>
  <c r="DK126" i="7" s="1"/>
  <c r="DK22" i="7"/>
  <c r="DJ126" i="7" s="1"/>
  <c r="DM22" i="7"/>
  <c r="DL126" i="7" s="1"/>
  <c r="DL134" i="7" s="1"/>
  <c r="DJ22" i="7"/>
  <c r="DI126" i="7" s="1"/>
  <c r="DI22" i="7"/>
  <c r="DH126" i="7" s="1"/>
  <c r="DF23" i="7"/>
  <c r="CV22" i="7"/>
  <c r="CU126" i="7" s="1"/>
  <c r="CU134" i="7" s="1"/>
  <c r="CO22" i="7"/>
  <c r="CR22" i="7"/>
  <c r="CQ126" i="7" s="1"/>
  <c r="CP22" i="7"/>
  <c r="CS22" i="7"/>
  <c r="CR126" i="7" s="1"/>
  <c r="CQ22" i="7"/>
  <c r="CP126" i="7" s="1"/>
  <c r="DB117" i="7" s="1"/>
  <c r="CT22" i="7"/>
  <c r="CS126" i="7" s="1"/>
  <c r="CU22" i="7"/>
  <c r="CT126" i="7" s="1"/>
  <c r="CT134" i="7" s="1"/>
  <c r="CN23" i="7"/>
  <c r="CD22" i="7"/>
  <c r="CC126" i="7" s="1"/>
  <c r="CC134" i="7" s="1"/>
  <c r="BW22" i="7"/>
  <c r="BX22" i="7"/>
  <c r="BY22" i="7"/>
  <c r="BX126" i="7" s="1"/>
  <c r="CJ117" i="7" s="1"/>
  <c r="CB22" i="7"/>
  <c r="CA126" i="7" s="1"/>
  <c r="BZ22" i="7"/>
  <c r="BY126" i="7" s="1"/>
  <c r="CJ118" i="7" s="1"/>
  <c r="CA22" i="7"/>
  <c r="BZ126" i="7" s="1"/>
  <c r="CC22" i="7"/>
  <c r="CB126" i="7" s="1"/>
  <c r="CB134" i="7" s="1"/>
  <c r="BV23" i="7"/>
  <c r="BL22" i="7"/>
  <c r="BK126" i="7" s="1"/>
  <c r="BK134" i="7" s="1"/>
  <c r="BI22" i="7"/>
  <c r="BH126" i="7" s="1"/>
  <c r="BE22" i="7"/>
  <c r="BH22" i="7"/>
  <c r="BG126" i="7" s="1"/>
  <c r="BF22" i="7"/>
  <c r="BK22" i="7"/>
  <c r="BJ126" i="7" s="1"/>
  <c r="BJ134" i="7" s="1"/>
  <c r="BG22" i="7"/>
  <c r="BF126" i="7" s="1"/>
  <c r="BJ22" i="7"/>
  <c r="BI126" i="7" s="1"/>
  <c r="BD23" i="7"/>
  <c r="V25" i="7"/>
  <c r="Y25" i="7"/>
  <c r="U25" i="7"/>
  <c r="W25" i="7"/>
  <c r="Z25" i="7"/>
  <c r="T26" i="7"/>
  <c r="AA25" i="7"/>
  <c r="X25" i="7"/>
  <c r="AB25" i="7"/>
  <c r="AS24" i="7"/>
  <c r="AO24" i="7"/>
  <c r="AN24" i="7"/>
  <c r="AP24" i="7"/>
  <c r="AQ24" i="7"/>
  <c r="AR24" i="7"/>
  <c r="AT24" i="7"/>
  <c r="AM24" i="7"/>
  <c r="AL25" i="7"/>
  <c r="CK124" i="7" l="1"/>
  <c r="CK127" i="7" s="1"/>
  <c r="CK135" i="7" s="1"/>
  <c r="CK136" i="7" s="1"/>
  <c r="BZ141" i="7" s="1"/>
  <c r="CA111" i="7"/>
  <c r="CC111" i="7" s="1"/>
  <c r="BI111" i="7"/>
  <c r="BK111" i="7" s="1"/>
  <c r="AU151" i="7"/>
  <c r="CA112" i="7"/>
  <c r="CC112" i="7" s="1"/>
  <c r="AD151" i="7"/>
  <c r="AF151" i="7" s="1"/>
  <c r="AI151" i="7" s="1"/>
  <c r="CV131" i="7"/>
  <c r="AE151" i="7"/>
  <c r="AC152" i="7"/>
  <c r="CE131" i="7"/>
  <c r="AD179" i="7"/>
  <c r="AF179" i="7" s="1"/>
  <c r="AH179" i="7" s="1"/>
  <c r="DB124" i="7"/>
  <c r="AR141" i="7"/>
  <c r="AT141" i="7" s="1"/>
  <c r="BN133" i="7"/>
  <c r="BP133" i="7" s="1"/>
  <c r="AB152" i="7"/>
  <c r="AT151" i="7"/>
  <c r="CE132" i="7"/>
  <c r="Y153" i="7"/>
  <c r="Y161" i="7" s="1"/>
  <c r="Y181" i="7"/>
  <c r="AB180" i="7"/>
  <c r="AP152" i="7"/>
  <c r="AP180" i="7"/>
  <c r="AU179" i="7"/>
  <c r="AY179" i="7"/>
  <c r="AC180" i="7"/>
  <c r="AZ132" i="7"/>
  <c r="AO140" i="7" s="1"/>
  <c r="Z153" i="7"/>
  <c r="Z161" i="7" s="1"/>
  <c r="Z181" i="7"/>
  <c r="Z189" i="7" s="1"/>
  <c r="AR152" i="7"/>
  <c r="AT152" i="7" s="1"/>
  <c r="AR180" i="7"/>
  <c r="X153" i="7"/>
  <c r="AH144" i="7" s="1"/>
  <c r="X181" i="7"/>
  <c r="AH172" i="7" s="1"/>
  <c r="DL111" i="7"/>
  <c r="DN111" i="7" s="1"/>
  <c r="DK111" i="7"/>
  <c r="DM111" i="7" s="1"/>
  <c r="AT179" i="7"/>
  <c r="W153" i="7"/>
  <c r="W181" i="7"/>
  <c r="AA153" i="7"/>
  <c r="AA161" i="7" s="1"/>
  <c r="AA181" i="7"/>
  <c r="AA189" i="7" s="1"/>
  <c r="AG180" i="7"/>
  <c r="BR118" i="7"/>
  <c r="BG132" i="7" s="1"/>
  <c r="CF133" i="7"/>
  <c r="CH133" i="7" s="1"/>
  <c r="AZ134" i="7"/>
  <c r="AE179" i="7"/>
  <c r="AO152" i="7"/>
  <c r="AO180" i="7"/>
  <c r="AQ152" i="7"/>
  <c r="AQ180" i="7"/>
  <c r="AS152" i="7"/>
  <c r="AS180" i="7"/>
  <c r="AN152" i="7"/>
  <c r="AY152" i="7" s="1"/>
  <c r="AN180" i="7"/>
  <c r="V153" i="7"/>
  <c r="AG153" i="7" s="1"/>
  <c r="V181" i="7"/>
  <c r="DP133" i="7"/>
  <c r="DR133" i="7" s="1"/>
  <c r="CW131" i="7"/>
  <c r="BR124" i="7"/>
  <c r="BS124" i="7"/>
  <c r="CV132" i="7"/>
  <c r="CX132" i="7" s="1"/>
  <c r="CZ132" i="7" s="1"/>
  <c r="CY125" i="7"/>
  <c r="CG125" i="7"/>
  <c r="DP125" i="7"/>
  <c r="DR125" i="7" s="1"/>
  <c r="CX133" i="7"/>
  <c r="CZ133" i="7" s="1"/>
  <c r="BO125" i="7"/>
  <c r="CD131" i="7"/>
  <c r="DA127" i="7"/>
  <c r="DA135" i="7" s="1"/>
  <c r="DA136" i="7" s="1"/>
  <c r="CP141" i="7" s="1"/>
  <c r="CP131" i="7"/>
  <c r="DA131" i="7" s="1"/>
  <c r="CP139" i="7" s="1"/>
  <c r="CP133" i="7"/>
  <c r="DA133" i="7" s="1"/>
  <c r="CI127" i="7"/>
  <c r="CI135" i="7" s="1"/>
  <c r="CI136" i="7" s="1"/>
  <c r="BX141" i="7" s="1"/>
  <c r="BX131" i="7"/>
  <c r="CI131" i="7" s="1"/>
  <c r="BX139" i="7" s="1"/>
  <c r="BX133" i="7"/>
  <c r="CI133" i="7" s="1"/>
  <c r="BY131" i="7"/>
  <c r="BY133" i="7"/>
  <c r="CJ127" i="7"/>
  <c r="CJ135" i="7" s="1"/>
  <c r="CJ136" i="7" s="1"/>
  <c r="BY141" i="7" s="1"/>
  <c r="CA134" i="7"/>
  <c r="CE134" i="7" s="1"/>
  <c r="CE126" i="7"/>
  <c r="DS126" i="7"/>
  <c r="BZ134" i="7"/>
  <c r="CD134" i="7" s="1"/>
  <c r="CD126" i="7"/>
  <c r="BH131" i="7"/>
  <c r="BJ131" i="7"/>
  <c r="BH132" i="7"/>
  <c r="BK131" i="7"/>
  <c r="BJ132" i="7"/>
  <c r="BI131" i="7"/>
  <c r="BI132" i="7"/>
  <c r="BK132" i="7"/>
  <c r="DK112" i="7"/>
  <c r="DM112" i="7" s="1"/>
  <c r="CG133" i="7"/>
  <c r="CY133" i="7"/>
  <c r="DQ133" i="7"/>
  <c r="BL126" i="7"/>
  <c r="BH134" i="7"/>
  <c r="BL134" i="7" s="1"/>
  <c r="AQ139" i="7"/>
  <c r="AS139" i="7" s="1"/>
  <c r="AR139" i="7"/>
  <c r="AT139" i="7" s="1"/>
  <c r="CR134" i="7"/>
  <c r="CV134" i="7" s="1"/>
  <c r="CV126" i="7"/>
  <c r="CS134" i="7"/>
  <c r="CW134" i="7" s="1"/>
  <c r="CW126" i="7"/>
  <c r="BQ126" i="7"/>
  <c r="DT118" i="7"/>
  <c r="CF125" i="7"/>
  <c r="CH125" i="7" s="1"/>
  <c r="BR117" i="7"/>
  <c r="BF134" i="7" s="1"/>
  <c r="BQ134" i="7" s="1"/>
  <c r="Y139" i="7"/>
  <c r="AA139" i="7" s="1"/>
  <c r="Z139" i="7"/>
  <c r="AB139" i="7" s="1"/>
  <c r="DU124" i="7"/>
  <c r="DT124" i="7"/>
  <c r="CP134" i="7"/>
  <c r="DA134" i="7" s="1"/>
  <c r="DA126" i="7"/>
  <c r="CP132" i="7"/>
  <c r="DA132" i="7" s="1"/>
  <c r="CP140" i="7" s="1"/>
  <c r="BY134" i="7"/>
  <c r="BY132" i="7"/>
  <c r="BI134" i="7"/>
  <c r="BM134" i="7" s="1"/>
  <c r="BM126" i="7"/>
  <c r="DK131" i="7"/>
  <c r="DL131" i="7"/>
  <c r="DM131" i="7"/>
  <c r="DJ131" i="7"/>
  <c r="DM132" i="7"/>
  <c r="DJ132" i="7"/>
  <c r="DK132" i="7"/>
  <c r="DL132" i="7"/>
  <c r="DQ125" i="7"/>
  <c r="DT117" i="7"/>
  <c r="DH134" i="7" s="1"/>
  <c r="DS134" i="7" s="1"/>
  <c r="AY128" i="7"/>
  <c r="DN126" i="7"/>
  <c r="DJ134" i="7"/>
  <c r="DN134" i="7" s="1"/>
  <c r="CI126" i="7"/>
  <c r="BX134" i="7"/>
  <c r="CI134" i="7" s="1"/>
  <c r="BX132" i="7"/>
  <c r="CI132" i="7" s="1"/>
  <c r="BX140" i="7" s="1"/>
  <c r="BA126" i="7"/>
  <c r="AZ126" i="7"/>
  <c r="DK134" i="7"/>
  <c r="DO134" i="7" s="1"/>
  <c r="DO126" i="7"/>
  <c r="BN125" i="7"/>
  <c r="BP125" i="7" s="1"/>
  <c r="CX125" i="7"/>
  <c r="CZ125" i="7" s="1"/>
  <c r="DB118" i="7"/>
  <c r="BO133" i="7"/>
  <c r="CD132" i="7"/>
  <c r="CT111" i="7"/>
  <c r="CV111" i="7" s="1"/>
  <c r="CS111" i="7"/>
  <c r="CU111" i="7" s="1"/>
  <c r="BI112" i="7"/>
  <c r="BK112" i="7" s="1"/>
  <c r="BJ112" i="7"/>
  <c r="BL112" i="7" s="1"/>
  <c r="DM23" i="7"/>
  <c r="DG23" i="7"/>
  <c r="DN23" i="7"/>
  <c r="DK23" i="7"/>
  <c r="DH23" i="7"/>
  <c r="DL23" i="7"/>
  <c r="DI23" i="7"/>
  <c r="DJ23" i="7"/>
  <c r="DF24" i="7"/>
  <c r="CU23" i="7"/>
  <c r="CQ23" i="7"/>
  <c r="CV23" i="7"/>
  <c r="CR23" i="7"/>
  <c r="CS23" i="7"/>
  <c r="CO23" i="7"/>
  <c r="CP23" i="7"/>
  <c r="CT23" i="7"/>
  <c r="CN24" i="7"/>
  <c r="CC23" i="7"/>
  <c r="BX23" i="7"/>
  <c r="CD23" i="7"/>
  <c r="BW23" i="7"/>
  <c r="CA23" i="7"/>
  <c r="CB23" i="7"/>
  <c r="BY23" i="7"/>
  <c r="BZ23" i="7"/>
  <c r="BV24" i="7"/>
  <c r="BK23" i="7"/>
  <c r="BF23" i="7"/>
  <c r="BL23" i="7"/>
  <c r="BE23" i="7"/>
  <c r="BG23" i="7"/>
  <c r="BJ23" i="7"/>
  <c r="BH23" i="7"/>
  <c r="BI23" i="7"/>
  <c r="BD24" i="7"/>
  <c r="AM25" i="7"/>
  <c r="AR25" i="7"/>
  <c r="AN25" i="7"/>
  <c r="AT25" i="7"/>
  <c r="AP25" i="7"/>
  <c r="AL26" i="7"/>
  <c r="AO25" i="7"/>
  <c r="AS25" i="7"/>
  <c r="AQ25" i="7"/>
  <c r="AA26" i="7"/>
  <c r="AB26" i="7"/>
  <c r="U26" i="7"/>
  <c r="X26" i="7"/>
  <c r="V26" i="7"/>
  <c r="Z26" i="7"/>
  <c r="W26" i="7"/>
  <c r="Y26" i="7"/>
  <c r="AW151" i="7" l="1"/>
  <c r="AH151" i="7"/>
  <c r="AV179" i="7"/>
  <c r="AX179" i="7" s="1"/>
  <c r="AZ179" i="7" s="1"/>
  <c r="CX131" i="7"/>
  <c r="CZ131" i="7" s="1"/>
  <c r="BS127" i="7"/>
  <c r="BS135" i="7" s="1"/>
  <c r="BS136" i="7" s="1"/>
  <c r="BH141" i="7" s="1"/>
  <c r="BR127" i="7"/>
  <c r="BR135" i="7" s="1"/>
  <c r="BR136" i="7" s="1"/>
  <c r="BG141" i="7" s="1"/>
  <c r="AE152" i="7"/>
  <c r="CF131" i="7"/>
  <c r="CH131" i="7" s="1"/>
  <c r="DQ134" i="7"/>
  <c r="AI179" i="7"/>
  <c r="AC153" i="7"/>
  <c r="CI128" i="7"/>
  <c r="X188" i="7"/>
  <c r="AA188" i="7"/>
  <c r="CY131" i="7"/>
  <c r="BG133" i="7"/>
  <c r="BR133" i="7" s="1"/>
  <c r="AC161" i="7"/>
  <c r="AV151" i="7"/>
  <c r="AX151" i="7" s="1"/>
  <c r="BA151" i="7" s="1"/>
  <c r="BG134" i="7"/>
  <c r="DU127" i="7"/>
  <c r="DU135" i="7" s="1"/>
  <c r="DU136" i="7" s="1"/>
  <c r="DJ141" i="7" s="1"/>
  <c r="BG131" i="7"/>
  <c r="X161" i="7"/>
  <c r="AB161" i="7" s="1"/>
  <c r="AU152" i="7"/>
  <c r="AV152" i="7" s="1"/>
  <c r="AX152" i="7" s="1"/>
  <c r="BA152" i="7" s="1"/>
  <c r="AD180" i="7"/>
  <c r="AF180" i="7" s="1"/>
  <c r="AD152" i="7"/>
  <c r="AF152" i="7" s="1"/>
  <c r="AI152" i="7" s="1"/>
  <c r="CF132" i="7"/>
  <c r="CH132" i="7" s="1"/>
  <c r="CJ132" i="7" s="1"/>
  <c r="BY140" i="7" s="1"/>
  <c r="BG151" i="7"/>
  <c r="BG179" i="7"/>
  <c r="AS153" i="7"/>
  <c r="AS161" i="7" s="1"/>
  <c r="AS181" i="7"/>
  <c r="AS189" i="7" s="1"/>
  <c r="BF151" i="7"/>
  <c r="BQ151" i="7" s="1"/>
  <c r="BF179" i="7"/>
  <c r="CA151" i="7"/>
  <c r="CA179" i="7"/>
  <c r="DI151" i="7"/>
  <c r="DI179" i="7"/>
  <c r="AB181" i="7"/>
  <c r="X189" i="7"/>
  <c r="AB189" i="7" s="1"/>
  <c r="AT180" i="7"/>
  <c r="W154" i="7"/>
  <c r="W182" i="7"/>
  <c r="AH174" i="7" s="1"/>
  <c r="W189" i="7" s="1"/>
  <c r="AO153" i="7"/>
  <c r="AO181" i="7"/>
  <c r="BI151" i="7"/>
  <c r="BI179" i="7"/>
  <c r="BX151" i="7"/>
  <c r="CI151" i="7" s="1"/>
  <c r="BX179" i="7"/>
  <c r="CS151" i="7"/>
  <c r="CS179" i="7"/>
  <c r="DL151" i="7"/>
  <c r="DL179" i="7"/>
  <c r="AG181" i="7"/>
  <c r="AQ140" i="7"/>
  <c r="AS140" i="7" s="1"/>
  <c r="AR140" i="7"/>
  <c r="AT140" i="7" s="1"/>
  <c r="Y188" i="7"/>
  <c r="CT151" i="7"/>
  <c r="CT179" i="7"/>
  <c r="AN153" i="7"/>
  <c r="AY153" i="7" s="1"/>
  <c r="AN181" i="7"/>
  <c r="CB151" i="7"/>
  <c r="CB179" i="7"/>
  <c r="V154" i="7"/>
  <c r="AH145" i="7" s="1"/>
  <c r="V182" i="7"/>
  <c r="BJ151" i="7"/>
  <c r="BJ179" i="7"/>
  <c r="CU151" i="7"/>
  <c r="CU179" i="7"/>
  <c r="DJ151" i="7"/>
  <c r="DJ179" i="7"/>
  <c r="X154" i="7"/>
  <c r="X162" i="7" s="1"/>
  <c r="X182" i="7"/>
  <c r="CC151" i="7"/>
  <c r="CC179" i="7"/>
  <c r="CQ151" i="7"/>
  <c r="CQ179" i="7"/>
  <c r="AU180" i="7"/>
  <c r="AB153" i="7"/>
  <c r="DO132" i="7"/>
  <c r="X187" i="7"/>
  <c r="Z188" i="7"/>
  <c r="Y154" i="7"/>
  <c r="Y162" i="7" s="1"/>
  <c r="Y182" i="7"/>
  <c r="DM151" i="7"/>
  <c r="DM179" i="7"/>
  <c r="Y189" i="7"/>
  <c r="AC189" i="7" s="1"/>
  <c r="AC181" i="7"/>
  <c r="Z154" i="7"/>
  <c r="Z162" i="7" s="1"/>
  <c r="Z182" i="7"/>
  <c r="Z190" i="7" s="1"/>
  <c r="AQ153" i="7"/>
  <c r="AQ161" i="7" s="1"/>
  <c r="AQ181" i="7"/>
  <c r="BK151" i="7"/>
  <c r="BK179" i="7"/>
  <c r="CR151" i="7"/>
  <c r="CR179" i="7"/>
  <c r="DK151" i="7"/>
  <c r="DK179" i="7"/>
  <c r="Z187" i="7"/>
  <c r="CY126" i="7"/>
  <c r="CY132" i="7"/>
  <c r="Y187" i="7"/>
  <c r="BY151" i="7"/>
  <c r="BY179" i="7"/>
  <c r="BH151" i="7"/>
  <c r="BL151" i="7" s="1"/>
  <c r="BH179" i="7"/>
  <c r="CP151" i="7"/>
  <c r="DA151" i="7" s="1"/>
  <c r="CP179" i="7"/>
  <c r="AR153" i="7"/>
  <c r="AR161" i="7" s="1"/>
  <c r="AR181" i="7"/>
  <c r="AR189" i="7" s="1"/>
  <c r="AP153" i="7"/>
  <c r="AZ144" i="7" s="1"/>
  <c r="AS160" i="7" s="1"/>
  <c r="AP181" i="7"/>
  <c r="AZ172" i="7" s="1"/>
  <c r="AA154" i="7"/>
  <c r="AA162" i="7" s="1"/>
  <c r="AA182" i="7"/>
  <c r="AA190" i="7" s="1"/>
  <c r="BZ151" i="7"/>
  <c r="BZ179" i="7"/>
  <c r="DH151" i="7"/>
  <c r="DS151" i="7" s="1"/>
  <c r="DH179" i="7"/>
  <c r="AY180" i="7"/>
  <c r="AW179" i="7"/>
  <c r="DO131" i="7"/>
  <c r="AA187" i="7"/>
  <c r="AE180" i="7"/>
  <c r="DU125" i="7"/>
  <c r="DT125" i="7"/>
  <c r="DT127" i="7"/>
  <c r="DT135" i="7" s="1"/>
  <c r="DT136" i="7" s="1"/>
  <c r="DI141" i="7" s="1"/>
  <c r="DA128" i="7"/>
  <c r="BL132" i="7"/>
  <c r="DQ126" i="7"/>
  <c r="BF132" i="7"/>
  <c r="BQ132" i="7" s="1"/>
  <c r="BF140" i="7" s="1"/>
  <c r="CG134" i="7"/>
  <c r="CB141" i="7"/>
  <c r="CD141" i="7" s="1"/>
  <c r="X159" i="7"/>
  <c r="AA159" i="7"/>
  <c r="Z159" i="7"/>
  <c r="Z160" i="7"/>
  <c r="X160" i="7"/>
  <c r="Y160" i="7"/>
  <c r="AA160" i="7"/>
  <c r="Y159" i="7"/>
  <c r="AH146" i="7"/>
  <c r="W162" i="7" s="1"/>
  <c r="CG131" i="7"/>
  <c r="BO134" i="7"/>
  <c r="CJ128" i="7"/>
  <c r="CG126" i="7"/>
  <c r="CG132" i="7"/>
  <c r="BO126" i="7"/>
  <c r="CX134" i="7"/>
  <c r="CZ134" i="7" s="1"/>
  <c r="BL131" i="7"/>
  <c r="DC125" i="7"/>
  <c r="DB125" i="7"/>
  <c r="CQ131" i="7"/>
  <c r="DC127" i="7"/>
  <c r="DC135" i="7" s="1"/>
  <c r="DC136" i="7" s="1"/>
  <c r="CR141" i="7" s="1"/>
  <c r="CQ133" i="7"/>
  <c r="BF131" i="7"/>
  <c r="BQ131" i="7" s="1"/>
  <c r="BF139" i="7" s="1"/>
  <c r="BF133" i="7"/>
  <c r="BQ133" i="7" s="1"/>
  <c r="CX126" i="7"/>
  <c r="CZ126" i="7" s="1"/>
  <c r="DP126" i="7"/>
  <c r="DR126" i="7" s="1"/>
  <c r="DS127" i="7"/>
  <c r="DS135" i="7" s="1"/>
  <c r="DS136" i="7" s="1"/>
  <c r="DH141" i="7" s="1"/>
  <c r="DI134" i="7"/>
  <c r="DH132" i="7"/>
  <c r="DS132" i="7" s="1"/>
  <c r="DH140" i="7" s="1"/>
  <c r="CK131" i="7"/>
  <c r="BZ139" i="7" s="1"/>
  <c r="CJ131" i="7"/>
  <c r="BY139" i="7" s="1"/>
  <c r="CK128" i="7"/>
  <c r="DP134" i="7"/>
  <c r="DR134" i="7" s="1"/>
  <c r="DN131" i="7"/>
  <c r="BN126" i="7"/>
  <c r="BP126" i="7" s="1"/>
  <c r="BQ127" i="7"/>
  <c r="BQ135" i="7" s="1"/>
  <c r="BQ136" i="7" s="1"/>
  <c r="BF141" i="7" s="1"/>
  <c r="CF134" i="7"/>
  <c r="CH134" i="7" s="1"/>
  <c r="CJ134" i="7" s="1"/>
  <c r="DI133" i="7"/>
  <c r="DI131" i="7"/>
  <c r="CK133" i="7"/>
  <c r="CJ133" i="7"/>
  <c r="CQ132" i="7"/>
  <c r="DB127" i="7"/>
  <c r="DB135" i="7" s="1"/>
  <c r="DB136" i="7" s="1"/>
  <c r="CQ141" i="7" s="1"/>
  <c r="DI132" i="7"/>
  <c r="BN134" i="7"/>
  <c r="BP134" i="7" s="1"/>
  <c r="BM131" i="7"/>
  <c r="CF126" i="7"/>
  <c r="CH126" i="7" s="1"/>
  <c r="DH131" i="7"/>
  <c r="DS131" i="7" s="1"/>
  <c r="DH139" i="7" s="1"/>
  <c r="DH133" i="7"/>
  <c r="DS133" i="7" s="1"/>
  <c r="CK125" i="7"/>
  <c r="CJ125" i="7"/>
  <c r="BR125" i="7"/>
  <c r="BS125" i="7"/>
  <c r="CQ134" i="7"/>
  <c r="DN132" i="7"/>
  <c r="CY134" i="7"/>
  <c r="BM132" i="7"/>
  <c r="DL24" i="7"/>
  <c r="DN24" i="7"/>
  <c r="DM24" i="7"/>
  <c r="DJ24" i="7"/>
  <c r="DI24" i="7"/>
  <c r="DK24" i="7"/>
  <c r="DG24" i="7"/>
  <c r="DH24" i="7"/>
  <c r="DF25" i="7"/>
  <c r="CT24" i="7"/>
  <c r="CR24" i="7"/>
  <c r="CU24" i="7"/>
  <c r="CV24" i="7"/>
  <c r="CO24" i="7"/>
  <c r="CP24" i="7"/>
  <c r="CQ24" i="7"/>
  <c r="CS24" i="7"/>
  <c r="CN25" i="7"/>
  <c r="CB24" i="7"/>
  <c r="CC24" i="7"/>
  <c r="CD24" i="7"/>
  <c r="BW24" i="7"/>
  <c r="BZ24" i="7"/>
  <c r="BX24" i="7"/>
  <c r="BY24" i="7"/>
  <c r="CA24" i="7"/>
  <c r="BV25" i="7"/>
  <c r="BJ24" i="7"/>
  <c r="BK24" i="7"/>
  <c r="BE24" i="7"/>
  <c r="BG24" i="7"/>
  <c r="BL24" i="7"/>
  <c r="BI24" i="7"/>
  <c r="BF24" i="7"/>
  <c r="BH24" i="7"/>
  <c r="BD25" i="7"/>
  <c r="AP26" i="7"/>
  <c r="AN26" i="7"/>
  <c r="AR26" i="7"/>
  <c r="AT26" i="7"/>
  <c r="AM26" i="7"/>
  <c r="AS26" i="7"/>
  <c r="AQ26" i="7"/>
  <c r="AO26" i="7"/>
  <c r="AW180" i="7" l="1"/>
  <c r="CV151" i="7"/>
  <c r="CK132" i="7"/>
  <c r="BZ140" i="7" s="1"/>
  <c r="CB140" i="7" s="1"/>
  <c r="CD140" i="7" s="1"/>
  <c r="AZ151" i="7"/>
  <c r="DN151" i="7"/>
  <c r="AD181" i="7"/>
  <c r="AF181" i="7" s="1"/>
  <c r="AH181" i="7" s="1"/>
  <c r="AH152" i="7"/>
  <c r="AH155" i="7" s="1"/>
  <c r="AH163" i="7" s="1"/>
  <c r="AH164" i="7" s="1"/>
  <c r="W169" i="7" s="1"/>
  <c r="CE151" i="7"/>
  <c r="AD153" i="7"/>
  <c r="AF153" i="7" s="1"/>
  <c r="AI153" i="7" s="1"/>
  <c r="BS134" i="7"/>
  <c r="AP160" i="7"/>
  <c r="DP132" i="7"/>
  <c r="DR132" i="7" s="1"/>
  <c r="DT132" i="7" s="1"/>
  <c r="DI140" i="7" s="1"/>
  <c r="BA179" i="7"/>
  <c r="AR159" i="7"/>
  <c r="AQ159" i="7"/>
  <c r="BS133" i="7"/>
  <c r="AW152" i="7"/>
  <c r="AR160" i="7"/>
  <c r="BS128" i="7"/>
  <c r="AU153" i="7"/>
  <c r="AG154" i="7"/>
  <c r="AP159" i="7"/>
  <c r="AT159" i="7" s="1"/>
  <c r="BR128" i="7"/>
  <c r="BJ141" i="7"/>
  <c r="BL141" i="7" s="1"/>
  <c r="AP161" i="7"/>
  <c r="AT161" i="7" s="1"/>
  <c r="AS159" i="7"/>
  <c r="CD151" i="7"/>
  <c r="AU161" i="7"/>
  <c r="AB188" i="7"/>
  <c r="DU128" i="7"/>
  <c r="DO151" i="7"/>
  <c r="W187" i="7"/>
  <c r="AB162" i="7"/>
  <c r="AQ188" i="7"/>
  <c r="AP188" i="7"/>
  <c r="AD161" i="7"/>
  <c r="AF161" i="7" s="1"/>
  <c r="AE161" i="7"/>
  <c r="AE189" i="7"/>
  <c r="AC154" i="7"/>
  <c r="BM151" i="7"/>
  <c r="BO151" i="7" s="1"/>
  <c r="AC188" i="7"/>
  <c r="CW151" i="7"/>
  <c r="CY151" i="7" s="1"/>
  <c r="W160" i="7"/>
  <c r="AH180" i="7"/>
  <c r="AH183" i="7" s="1"/>
  <c r="AH191" i="7" s="1"/>
  <c r="AI180" i="7"/>
  <c r="AI183" i="7" s="1"/>
  <c r="AI191" i="7" s="1"/>
  <c r="AI192" i="7" s="1"/>
  <c r="X197" i="7" s="1"/>
  <c r="DP131" i="7"/>
  <c r="DR131" i="7" s="1"/>
  <c r="DU131" i="7" s="1"/>
  <c r="DJ139" i="7" s="1"/>
  <c r="CA139" i="7"/>
  <c r="CC139" i="7" s="1"/>
  <c r="AB154" i="7"/>
  <c r="AC162" i="7"/>
  <c r="V161" i="7"/>
  <c r="AG161" i="7" s="1"/>
  <c r="AG155" i="7"/>
  <c r="AG163" i="7" s="1"/>
  <c r="AG164" i="7" s="1"/>
  <c r="V169" i="7" s="1"/>
  <c r="V162" i="7"/>
  <c r="AG162" i="7" s="1"/>
  <c r="V160" i="7"/>
  <c r="AG160" i="7" s="1"/>
  <c r="V168" i="7" s="1"/>
  <c r="V159" i="7"/>
  <c r="AG159" i="7" s="1"/>
  <c r="V167" i="7" s="1"/>
  <c r="BI152" i="7"/>
  <c r="BI180" i="7"/>
  <c r="AR154" i="7"/>
  <c r="AR162" i="7" s="1"/>
  <c r="AR182" i="7"/>
  <c r="AR190" i="7" s="1"/>
  <c r="BZ152" i="7"/>
  <c r="BZ180" i="7"/>
  <c r="CS152" i="7"/>
  <c r="CS180" i="7"/>
  <c r="DM152" i="7"/>
  <c r="DM180" i="7"/>
  <c r="AQ189" i="7"/>
  <c r="AU189" i="7" s="1"/>
  <c r="AU181" i="7"/>
  <c r="AG182" i="7"/>
  <c r="AQ187" i="7"/>
  <c r="AP187" i="7"/>
  <c r="AR187" i="7"/>
  <c r="AP154" i="7"/>
  <c r="AP162" i="7" s="1"/>
  <c r="AP182" i="7"/>
  <c r="BG152" i="7"/>
  <c r="BG180" i="7"/>
  <c r="CA152" i="7"/>
  <c r="CA180" i="7"/>
  <c r="CQ152" i="7"/>
  <c r="CQ180" i="7"/>
  <c r="DL152" i="7"/>
  <c r="DL180" i="7"/>
  <c r="BM179" i="7"/>
  <c r="AB159" i="7"/>
  <c r="AZ152" i="7"/>
  <c r="AT153" i="7"/>
  <c r="AS188" i="7"/>
  <c r="AH173" i="7"/>
  <c r="AD189" i="7"/>
  <c r="AF189" i="7" s="1"/>
  <c r="AH189" i="7" s="1"/>
  <c r="AN154" i="7"/>
  <c r="AN182" i="7"/>
  <c r="CB152" i="7"/>
  <c r="CB180" i="7"/>
  <c r="BL179" i="7"/>
  <c r="AO154" i="7"/>
  <c r="AO182" i="7"/>
  <c r="AZ174" i="7" s="1"/>
  <c r="CU152" i="7"/>
  <c r="CU180" i="7"/>
  <c r="CI179" i="7"/>
  <c r="DA179" i="7"/>
  <c r="AQ154" i="7"/>
  <c r="AQ162" i="7" s="1"/>
  <c r="AQ182" i="7"/>
  <c r="BF152" i="7"/>
  <c r="BQ152" i="7" s="1"/>
  <c r="BF180" i="7"/>
  <c r="BY152" i="7"/>
  <c r="BY180" i="7"/>
  <c r="X190" i="7"/>
  <c r="AB190" i="7" s="1"/>
  <c r="AB182" i="7"/>
  <c r="CW179" i="7"/>
  <c r="W190" i="7"/>
  <c r="W188" i="7"/>
  <c r="CE179" i="7"/>
  <c r="AE181" i="7"/>
  <c r="BQ128" i="7"/>
  <c r="AE153" i="7"/>
  <c r="AI155" i="7"/>
  <c r="AI163" i="7" s="1"/>
  <c r="AI164" i="7" s="1"/>
  <c r="X169" i="7" s="1"/>
  <c r="AC187" i="7"/>
  <c r="AS187" i="7"/>
  <c r="CT152" i="7"/>
  <c r="CT180" i="7"/>
  <c r="CC152" i="7"/>
  <c r="CC180" i="7"/>
  <c r="BQ179" i="7"/>
  <c r="DJ152" i="7"/>
  <c r="DJ180" i="7"/>
  <c r="BK152" i="7"/>
  <c r="BK180" i="7"/>
  <c r="CP152" i="7"/>
  <c r="DA152" i="7" s="1"/>
  <c r="CP180" i="7"/>
  <c r="AP189" i="7"/>
  <c r="AT189" i="7" s="1"/>
  <c r="AT181" i="7"/>
  <c r="DO179" i="7"/>
  <c r="DN179" i="7"/>
  <c r="AB160" i="7"/>
  <c r="BO132" i="7"/>
  <c r="AQ160" i="7"/>
  <c r="AU160" i="7" s="1"/>
  <c r="AR188" i="7"/>
  <c r="DI152" i="7"/>
  <c r="DI180" i="7"/>
  <c r="CD179" i="7"/>
  <c r="BJ152" i="7"/>
  <c r="BJ180" i="7"/>
  <c r="DH152" i="7"/>
  <c r="DS152" i="7" s="1"/>
  <c r="DH180" i="7"/>
  <c r="Y190" i="7"/>
  <c r="AC190" i="7" s="1"/>
  <c r="AC182" i="7"/>
  <c r="DS179" i="7"/>
  <c r="CV179" i="7"/>
  <c r="AY181" i="7"/>
  <c r="AS154" i="7"/>
  <c r="AS162" i="7" s="1"/>
  <c r="AS182" i="7"/>
  <c r="AS190" i="7" s="1"/>
  <c r="BH152" i="7"/>
  <c r="BH180" i="7"/>
  <c r="BX152" i="7"/>
  <c r="CI152" i="7" s="1"/>
  <c r="BX180" i="7"/>
  <c r="CR152" i="7"/>
  <c r="CR180" i="7"/>
  <c r="DK152" i="7"/>
  <c r="DK180" i="7"/>
  <c r="AV180" i="7"/>
  <c r="AX180" i="7" s="1"/>
  <c r="BO131" i="7"/>
  <c r="CB139" i="7"/>
  <c r="CD139" i="7" s="1"/>
  <c r="AC159" i="7"/>
  <c r="AB187" i="7"/>
  <c r="DL141" i="7"/>
  <c r="DN141" i="7" s="1"/>
  <c r="AC160" i="7"/>
  <c r="BR134" i="7"/>
  <c r="W159" i="7"/>
  <c r="W161" i="7"/>
  <c r="CT141" i="7"/>
  <c r="CV141" i="7" s="1"/>
  <c r="CK134" i="7"/>
  <c r="DT128" i="7"/>
  <c r="DC128" i="7"/>
  <c r="BN132" i="7"/>
  <c r="BP132" i="7" s="1"/>
  <c r="BR132" i="7" s="1"/>
  <c r="BG140" i="7" s="1"/>
  <c r="CK126" i="7"/>
  <c r="CJ126" i="7"/>
  <c r="DT126" i="7"/>
  <c r="DU126" i="7"/>
  <c r="BR126" i="7"/>
  <c r="BS126" i="7"/>
  <c r="DT134" i="7"/>
  <c r="DU134" i="7"/>
  <c r="DC131" i="7"/>
  <c r="CR139" i="7" s="1"/>
  <c r="DB131" i="7"/>
  <c r="CQ139" i="7" s="1"/>
  <c r="DS128" i="7"/>
  <c r="DB134" i="7"/>
  <c r="DC134" i="7"/>
  <c r="DC132" i="7"/>
  <c r="CR140" i="7" s="1"/>
  <c r="DB132" i="7"/>
  <c r="CQ140" i="7" s="1"/>
  <c r="BN131" i="7"/>
  <c r="BP131" i="7" s="1"/>
  <c r="DU133" i="7"/>
  <c r="DT133" i="7"/>
  <c r="DC126" i="7"/>
  <c r="DB126" i="7"/>
  <c r="DB133" i="7"/>
  <c r="DC133" i="7"/>
  <c r="DQ132" i="7"/>
  <c r="DQ131" i="7"/>
  <c r="DB128" i="7"/>
  <c r="DK25" i="7"/>
  <c r="DL25" i="7"/>
  <c r="DM25" i="7"/>
  <c r="DI25" i="7"/>
  <c r="DN25" i="7"/>
  <c r="DH25" i="7"/>
  <c r="DJ25" i="7"/>
  <c r="DG25" i="7"/>
  <c r="DF26" i="7"/>
  <c r="CS25" i="7"/>
  <c r="CT25" i="7"/>
  <c r="CO25" i="7"/>
  <c r="CU25" i="7"/>
  <c r="CP25" i="7"/>
  <c r="CV25" i="7"/>
  <c r="CQ25" i="7"/>
  <c r="CR25" i="7"/>
  <c r="CN26" i="7"/>
  <c r="CA25" i="7"/>
  <c r="CB25" i="7"/>
  <c r="CC25" i="7"/>
  <c r="CD25" i="7"/>
  <c r="BY25" i="7"/>
  <c r="BX25" i="7"/>
  <c r="BW25" i="7"/>
  <c r="BZ25" i="7"/>
  <c r="BV26" i="7"/>
  <c r="BI25" i="7"/>
  <c r="BF25" i="7"/>
  <c r="BJ25" i="7"/>
  <c r="BE25" i="7"/>
  <c r="BK25" i="7"/>
  <c r="BH25" i="7"/>
  <c r="BL25" i="7"/>
  <c r="BG25" i="7"/>
  <c r="BD26" i="7"/>
  <c r="CA140" i="7" l="1"/>
  <c r="CC140" i="7" s="1"/>
  <c r="AT188" i="7"/>
  <c r="AI181" i="7"/>
  <c r="DP151" i="7"/>
  <c r="DR151" i="7" s="1"/>
  <c r="DT151" i="7" s="1"/>
  <c r="CW152" i="7"/>
  <c r="CG151" i="7"/>
  <c r="DQ179" i="7"/>
  <c r="CF151" i="7"/>
  <c r="CH151" i="7" s="1"/>
  <c r="CK151" i="7" s="1"/>
  <c r="AU188" i="7"/>
  <c r="AW161" i="7"/>
  <c r="AH156" i="7"/>
  <c r="AV153" i="7"/>
  <c r="AX153" i="7" s="1"/>
  <c r="AZ153" i="7" s="1"/>
  <c r="BN151" i="7"/>
  <c r="BP151" i="7" s="1"/>
  <c r="BR151" i="7" s="1"/>
  <c r="AD162" i="7"/>
  <c r="AF162" i="7" s="1"/>
  <c r="AH162" i="7" s="1"/>
  <c r="AD188" i="7"/>
  <c r="AF188" i="7" s="1"/>
  <c r="AH188" i="7" s="1"/>
  <c r="W196" i="7" s="1"/>
  <c r="DU132" i="7"/>
  <c r="DJ140" i="7" s="1"/>
  <c r="DL140" i="7" s="1"/>
  <c r="DN140" i="7" s="1"/>
  <c r="AT160" i="7"/>
  <c r="AV160" i="7" s="1"/>
  <c r="AX160" i="7" s="1"/>
  <c r="AH153" i="7"/>
  <c r="CV152" i="7"/>
  <c r="CX151" i="7"/>
  <c r="CZ151" i="7" s="1"/>
  <c r="DB151" i="7" s="1"/>
  <c r="AV161" i="7"/>
  <c r="AX161" i="7" s="1"/>
  <c r="AU159" i="7"/>
  <c r="AV159" i="7" s="1"/>
  <c r="AX159" i="7" s="1"/>
  <c r="AG156" i="7"/>
  <c r="AD160" i="7"/>
  <c r="AF160" i="7" s="1"/>
  <c r="AI160" i="7" s="1"/>
  <c r="X168" i="7" s="1"/>
  <c r="AI189" i="7"/>
  <c r="AD187" i="7"/>
  <c r="AF187" i="7" s="1"/>
  <c r="AI187" i="7" s="1"/>
  <c r="X195" i="7" s="1"/>
  <c r="DT131" i="7"/>
  <c r="DI139" i="7" s="1"/>
  <c r="DL139" i="7" s="1"/>
  <c r="DN139" i="7" s="1"/>
  <c r="DQ151" i="7"/>
  <c r="AE188" i="7"/>
  <c r="AH192" i="7"/>
  <c r="W197" i="7" s="1"/>
  <c r="BL152" i="7"/>
  <c r="CG179" i="7"/>
  <c r="CE152" i="7"/>
  <c r="AI184" i="7"/>
  <c r="AI156" i="7"/>
  <c r="AD182" i="7"/>
  <c r="AF182" i="7" s="1"/>
  <c r="AH182" i="7" s="1"/>
  <c r="AE160" i="7"/>
  <c r="AV181" i="7"/>
  <c r="AX181" i="7" s="1"/>
  <c r="BA181" i="7" s="1"/>
  <c r="AU162" i="7"/>
  <c r="AT162" i="7"/>
  <c r="DO152" i="7"/>
  <c r="AE154" i="7"/>
  <c r="BM152" i="7"/>
  <c r="AE162" i="7"/>
  <c r="AW153" i="7"/>
  <c r="AD190" i="7"/>
  <c r="AF190" i="7" s="1"/>
  <c r="AI190" i="7" s="1"/>
  <c r="AU154" i="7"/>
  <c r="BO179" i="7"/>
  <c r="AW189" i="7"/>
  <c r="AD154" i="7"/>
  <c r="AF154" i="7" s="1"/>
  <c r="AH154" i="7" s="1"/>
  <c r="AH184" i="7"/>
  <c r="DN152" i="7"/>
  <c r="Z169" i="7"/>
  <c r="AB169" i="7" s="1"/>
  <c r="AD159" i="7"/>
  <c r="AF159" i="7" s="1"/>
  <c r="AI159" i="7" s="1"/>
  <c r="X167" i="7" s="1"/>
  <c r="AT154" i="7"/>
  <c r="CX179" i="7"/>
  <c r="CZ179" i="7" s="1"/>
  <c r="DB179" i="7" s="1"/>
  <c r="CD152" i="7"/>
  <c r="AO187" i="7"/>
  <c r="AO189" i="7"/>
  <c r="BJ153" i="7"/>
  <c r="BJ161" i="7" s="1"/>
  <c r="BJ181" i="7"/>
  <c r="BJ189" i="7" s="1"/>
  <c r="CP153" i="7"/>
  <c r="DA153" i="7" s="1"/>
  <c r="CP181" i="7"/>
  <c r="BI153" i="7"/>
  <c r="BI161" i="7" s="1"/>
  <c r="BI181" i="7"/>
  <c r="CC153" i="7"/>
  <c r="CC161" i="7" s="1"/>
  <c r="CC181" i="7"/>
  <c r="CC189" i="7" s="1"/>
  <c r="CV180" i="7"/>
  <c r="AG183" i="7"/>
  <c r="AG191" i="7" s="1"/>
  <c r="AG192" i="7" s="1"/>
  <c r="V197" i="7" s="1"/>
  <c r="V187" i="7"/>
  <c r="AG187" i="7" s="1"/>
  <c r="V195" i="7" s="1"/>
  <c r="V189" i="7"/>
  <c r="AG189" i="7" s="1"/>
  <c r="CE180" i="7"/>
  <c r="BX153" i="7"/>
  <c r="CI153" i="7" s="1"/>
  <c r="BX181" i="7"/>
  <c r="CU153" i="7"/>
  <c r="CU161" i="7" s="1"/>
  <c r="CU181" i="7"/>
  <c r="CU189" i="7" s="1"/>
  <c r="DI153" i="7"/>
  <c r="DI181" i="7"/>
  <c r="AU187" i="7"/>
  <c r="AZ146" i="7"/>
  <c r="AO160" i="7" s="1"/>
  <c r="AT187" i="7"/>
  <c r="V188" i="7"/>
  <c r="AG188" i="7" s="1"/>
  <c r="V196" i="7" s="1"/>
  <c r="DO180" i="7"/>
  <c r="CQ153" i="7"/>
  <c r="CQ181" i="7"/>
  <c r="CD180" i="7"/>
  <c r="BY153" i="7"/>
  <c r="BY181" i="7"/>
  <c r="DK153" i="7"/>
  <c r="DK161" i="7" s="1"/>
  <c r="DK181" i="7"/>
  <c r="BL180" i="7"/>
  <c r="AQ190" i="7"/>
  <c r="AU190" i="7" s="1"/>
  <c r="AU182" i="7"/>
  <c r="BF153" i="7"/>
  <c r="BQ153" i="7" s="1"/>
  <c r="BF181" i="7"/>
  <c r="BZ153" i="7"/>
  <c r="CJ144" i="7" s="1"/>
  <c r="BZ181" i="7"/>
  <c r="CS153" i="7"/>
  <c r="CS161" i="7" s="1"/>
  <c r="CS181" i="7"/>
  <c r="DL153" i="7"/>
  <c r="DL161" i="7" s="1"/>
  <c r="DL181" i="7"/>
  <c r="DL189" i="7" s="1"/>
  <c r="DS180" i="7"/>
  <c r="CW180" i="7"/>
  <c r="CY179" i="7"/>
  <c r="DP179" i="7"/>
  <c r="DR179" i="7" s="1"/>
  <c r="AZ145" i="7"/>
  <c r="AZ180" i="7"/>
  <c r="AZ183" i="7" s="1"/>
  <c r="AZ191" i="7" s="1"/>
  <c r="BA180" i="7"/>
  <c r="BA183" i="7" s="1"/>
  <c r="BA191" i="7" s="1"/>
  <c r="DN180" i="7"/>
  <c r="BG153" i="7"/>
  <c r="BG181" i="7"/>
  <c r="AY182" i="7"/>
  <c r="BK153" i="7"/>
  <c r="BK161" i="7" s="1"/>
  <c r="BK181" i="7"/>
  <c r="BK189" i="7" s="1"/>
  <c r="CR153" i="7"/>
  <c r="DB144" i="7" s="1"/>
  <c r="CS159" i="7" s="1"/>
  <c r="CR181" i="7"/>
  <c r="AT182" i="7"/>
  <c r="AP190" i="7"/>
  <c r="AT190" i="7" s="1"/>
  <c r="BH153" i="7"/>
  <c r="BH161" i="7" s="1"/>
  <c r="BH181" i="7"/>
  <c r="CA153" i="7"/>
  <c r="CA161" i="7" s="1"/>
  <c r="CA181" i="7"/>
  <c r="DH153" i="7"/>
  <c r="DS153" i="7" s="1"/>
  <c r="DH181" i="7"/>
  <c r="CI180" i="7"/>
  <c r="DA180" i="7"/>
  <c r="BQ180" i="7"/>
  <c r="AY154" i="7"/>
  <c r="AE190" i="7"/>
  <c r="AE187" i="7"/>
  <c r="BN179" i="7"/>
  <c r="BP179" i="7" s="1"/>
  <c r="DJ153" i="7"/>
  <c r="DT144" i="7" s="1"/>
  <c r="DJ181" i="7"/>
  <c r="DT172" i="7" s="1"/>
  <c r="AO190" i="7"/>
  <c r="AO188" i="7"/>
  <c r="CB153" i="7"/>
  <c r="CB161" i="7" s="1"/>
  <c r="CB181" i="7"/>
  <c r="CB189" i="7" s="1"/>
  <c r="CT153" i="7"/>
  <c r="CT161" i="7" s="1"/>
  <c r="CT181" i="7"/>
  <c r="CT189" i="7" s="1"/>
  <c r="DM153" i="7"/>
  <c r="DM161" i="7" s="1"/>
  <c r="DM181" i="7"/>
  <c r="DM189" i="7" s="1"/>
  <c r="BM180" i="7"/>
  <c r="AW181" i="7"/>
  <c r="AE159" i="7"/>
  <c r="AZ173" i="7"/>
  <c r="AE182" i="7"/>
  <c r="CF179" i="7"/>
  <c r="CH179" i="7" s="1"/>
  <c r="AV189" i="7"/>
  <c r="AX189" i="7" s="1"/>
  <c r="V190" i="7"/>
  <c r="AG190" i="7" s="1"/>
  <c r="BS132" i="7"/>
  <c r="BH140" i="7" s="1"/>
  <c r="BI140" i="7" s="1"/>
  <c r="BK140" i="7" s="1"/>
  <c r="AH161" i="7"/>
  <c r="AI161" i="7"/>
  <c r="BR131" i="7"/>
  <c r="BG139" i="7" s="1"/>
  <c r="BS131" i="7"/>
  <c r="BH139" i="7" s="1"/>
  <c r="CS139" i="7"/>
  <c r="CU139" i="7" s="1"/>
  <c r="CT139" i="7"/>
  <c r="CV139" i="7" s="1"/>
  <c r="CT140" i="7"/>
  <c r="CV140" i="7" s="1"/>
  <c r="CS140" i="7"/>
  <c r="CU140" i="7" s="1"/>
  <c r="DJ26" i="7"/>
  <c r="DL26" i="7"/>
  <c r="DK26" i="7"/>
  <c r="DH26" i="7"/>
  <c r="DG26" i="7"/>
  <c r="DI26" i="7"/>
  <c r="DM26" i="7"/>
  <c r="DN26" i="7"/>
  <c r="CR26" i="7"/>
  <c r="CV26" i="7"/>
  <c r="CS26" i="7"/>
  <c r="CO26" i="7"/>
  <c r="CP26" i="7"/>
  <c r="CT26" i="7"/>
  <c r="CU26" i="7"/>
  <c r="CQ26" i="7"/>
  <c r="BZ26" i="7"/>
  <c r="CA26" i="7"/>
  <c r="CC26" i="7"/>
  <c r="CB26" i="7"/>
  <c r="BX26" i="7"/>
  <c r="BW26" i="7"/>
  <c r="BY26" i="7"/>
  <c r="CD26" i="7"/>
  <c r="BH26" i="7"/>
  <c r="BK26" i="7"/>
  <c r="BI26" i="7"/>
  <c r="BJ26" i="7"/>
  <c r="BL26" i="7"/>
  <c r="BG26" i="7"/>
  <c r="BE26" i="7"/>
  <c r="BF26" i="7"/>
  <c r="AV188" i="7" l="1"/>
  <c r="AX188" i="7" s="1"/>
  <c r="BA188" i="7" s="1"/>
  <c r="AP196" i="7" s="1"/>
  <c r="AW188" i="7"/>
  <c r="Z197" i="7"/>
  <c r="AB197" i="7" s="1"/>
  <c r="DU151" i="7"/>
  <c r="DK139" i="7"/>
  <c r="DM139" i="7" s="1"/>
  <c r="DK140" i="7"/>
  <c r="DM140" i="7" s="1"/>
  <c r="AI162" i="7"/>
  <c r="CX152" i="7"/>
  <c r="CZ152" i="7" s="1"/>
  <c r="DB152" i="7" s="1"/>
  <c r="BM161" i="7"/>
  <c r="BO152" i="7"/>
  <c r="AO161" i="7"/>
  <c r="AZ161" i="7" s="1"/>
  <c r="CJ151" i="7"/>
  <c r="AG184" i="7"/>
  <c r="CY152" i="7"/>
  <c r="AW160" i="7"/>
  <c r="BA153" i="7"/>
  <c r="BJ140" i="7"/>
  <c r="BL140" i="7" s="1"/>
  <c r="AV162" i="7"/>
  <c r="AX162" i="7" s="1"/>
  <c r="AZ181" i="7"/>
  <c r="CE161" i="7"/>
  <c r="DQ152" i="7"/>
  <c r="AW159" i="7"/>
  <c r="BS151" i="7"/>
  <c r="AI188" i="7"/>
  <c r="X196" i="7" s="1"/>
  <c r="Y196" i="7" s="1"/>
  <c r="AA196" i="7" s="1"/>
  <c r="DC151" i="7"/>
  <c r="AI154" i="7"/>
  <c r="DO153" i="7"/>
  <c r="CW161" i="7"/>
  <c r="AI182" i="7"/>
  <c r="AV182" i="7"/>
  <c r="AX182" i="7" s="1"/>
  <c r="AZ182" i="7" s="1"/>
  <c r="DP180" i="7"/>
  <c r="DR180" i="7" s="1"/>
  <c r="DT180" i="7" s="1"/>
  <c r="AH190" i="7"/>
  <c r="CE153" i="7"/>
  <c r="DP152" i="7"/>
  <c r="DR152" i="7" s="1"/>
  <c r="DT152" i="7" s="1"/>
  <c r="AW162" i="7"/>
  <c r="CS160" i="7"/>
  <c r="CG152" i="7"/>
  <c r="AH159" i="7"/>
  <c r="W167" i="7" s="1"/>
  <c r="Y167" i="7" s="1"/>
  <c r="AA167" i="7" s="1"/>
  <c r="CU159" i="7"/>
  <c r="CW159" i="7" s="1"/>
  <c r="CR160" i="7"/>
  <c r="CR161" i="7"/>
  <c r="CV161" i="7" s="1"/>
  <c r="CR159" i="7"/>
  <c r="DO161" i="7"/>
  <c r="AW154" i="7"/>
  <c r="CT159" i="7"/>
  <c r="AH160" i="7"/>
  <c r="W168" i="7" s="1"/>
  <c r="Z168" i="7" s="1"/>
  <c r="AB168" i="7" s="1"/>
  <c r="CF152" i="7"/>
  <c r="CH152" i="7" s="1"/>
  <c r="CJ152" i="7" s="1"/>
  <c r="CU160" i="7"/>
  <c r="CT160" i="7"/>
  <c r="BN152" i="7"/>
  <c r="BP152" i="7" s="1"/>
  <c r="BR152" i="7" s="1"/>
  <c r="BM153" i="7"/>
  <c r="AV154" i="7"/>
  <c r="AX154" i="7" s="1"/>
  <c r="BA154" i="7" s="1"/>
  <c r="BZ161" i="7"/>
  <c r="CD161" i="7" s="1"/>
  <c r="AH187" i="7"/>
  <c r="W195" i="7" s="1"/>
  <c r="Z195" i="7" s="1"/>
  <c r="AB195" i="7" s="1"/>
  <c r="CD153" i="7"/>
  <c r="CF180" i="7"/>
  <c r="CH180" i="7" s="1"/>
  <c r="CJ180" i="7" s="1"/>
  <c r="BL161" i="7"/>
  <c r="AW187" i="7"/>
  <c r="DK187" i="7"/>
  <c r="DM188" i="7"/>
  <c r="BR144" i="7"/>
  <c r="BJ160" i="7" s="1"/>
  <c r="CW153" i="7"/>
  <c r="AZ184" i="7"/>
  <c r="AW190" i="7"/>
  <c r="BL153" i="7"/>
  <c r="DC179" i="7"/>
  <c r="AZ192" i="7"/>
  <c r="AO197" i="7" s="1"/>
  <c r="BN180" i="7"/>
  <c r="BP180" i="7" s="1"/>
  <c r="BR180" i="7" s="1"/>
  <c r="AZ160" i="7"/>
  <c r="AO168" i="7" s="1"/>
  <c r="CX180" i="7"/>
  <c r="CZ180" i="7" s="1"/>
  <c r="BA184" i="7"/>
  <c r="BA192" i="7"/>
  <c r="AP197" i="7" s="1"/>
  <c r="DM154" i="7"/>
  <c r="DM162" i="7" s="1"/>
  <c r="DM182" i="7"/>
  <c r="DM190" i="7" s="1"/>
  <c r="DS181" i="7"/>
  <c r="CS189" i="7"/>
  <c r="CW189" i="7" s="1"/>
  <c r="CW181" i="7"/>
  <c r="BG154" i="7"/>
  <c r="BG182" i="7"/>
  <c r="BZ154" i="7"/>
  <c r="BZ162" i="7" s="1"/>
  <c r="BZ182" i="7"/>
  <c r="AY183" i="7"/>
  <c r="AY191" i="7" s="1"/>
  <c r="AY192" i="7" s="1"/>
  <c r="AN197" i="7" s="1"/>
  <c r="AN189" i="7"/>
  <c r="AY189" i="7" s="1"/>
  <c r="AN187" i="7"/>
  <c r="AY187" i="7" s="1"/>
  <c r="AN195" i="7" s="1"/>
  <c r="CB154" i="7"/>
  <c r="CB162" i="7" s="1"/>
  <c r="CB182" i="7"/>
  <c r="CB190" i="7" s="1"/>
  <c r="DN181" i="7"/>
  <c r="DJ189" i="7"/>
  <c r="DN189" i="7" s="1"/>
  <c r="CK179" i="7"/>
  <c r="CJ179" i="7"/>
  <c r="BH189" i="7"/>
  <c r="BL189" i="7" s="1"/>
  <c r="BL181" i="7"/>
  <c r="BR172" i="7"/>
  <c r="BQ181" i="7"/>
  <c r="DA181" i="7"/>
  <c r="BA155" i="7"/>
  <c r="BA163" i="7" s="1"/>
  <c r="BA164" i="7" s="1"/>
  <c r="AP169" i="7" s="1"/>
  <c r="AN190" i="7"/>
  <c r="AY190" i="7" s="1"/>
  <c r="AO159" i="7"/>
  <c r="AZ159" i="7" s="1"/>
  <c r="AO167" i="7" s="1"/>
  <c r="DN153" i="7"/>
  <c r="CV153" i="7"/>
  <c r="AN188" i="7"/>
  <c r="AY188" i="7" s="1"/>
  <c r="AN196" i="7" s="1"/>
  <c r="CV181" i="7"/>
  <c r="CR189" i="7"/>
  <c r="CV189" i="7" s="1"/>
  <c r="DI154" i="7"/>
  <c r="DT146" i="7" s="1"/>
  <c r="DI159" i="7" s="1"/>
  <c r="DI182" i="7"/>
  <c r="DT174" i="7" s="1"/>
  <c r="BJ154" i="7"/>
  <c r="BJ162" i="7" s="1"/>
  <c r="BJ182" i="7"/>
  <c r="BJ190" i="7" s="1"/>
  <c r="BH154" i="7"/>
  <c r="BH182" i="7"/>
  <c r="CA154" i="7"/>
  <c r="CA162" i="7" s="1"/>
  <c r="CA182" i="7"/>
  <c r="BA189" i="7"/>
  <c r="AZ189" i="7"/>
  <c r="AZ155" i="7"/>
  <c r="AZ156" i="7" s="1"/>
  <c r="DJ161" i="7"/>
  <c r="DN161" i="7" s="1"/>
  <c r="DQ180" i="7"/>
  <c r="CP154" i="7"/>
  <c r="DB145" i="7" s="1"/>
  <c r="CP159" i="7" s="1"/>
  <c r="DA159" i="7" s="1"/>
  <c r="CP167" i="7" s="1"/>
  <c r="CP182" i="7"/>
  <c r="CI181" i="7"/>
  <c r="BY154" i="7"/>
  <c r="CJ146" i="7" s="1"/>
  <c r="BY182" i="7"/>
  <c r="AN159" i="7"/>
  <c r="AY159" i="7" s="1"/>
  <c r="AN167" i="7" s="1"/>
  <c r="AY155" i="7"/>
  <c r="AY163" i="7" s="1"/>
  <c r="AY164" i="7" s="1"/>
  <c r="AN169" i="7" s="1"/>
  <c r="AN161" i="7"/>
  <c r="AY161" i="7" s="1"/>
  <c r="DK154" i="7"/>
  <c r="DK182" i="7"/>
  <c r="DM187" i="7"/>
  <c r="DL187" i="7"/>
  <c r="CR154" i="7"/>
  <c r="CR182" i="7"/>
  <c r="BI154" i="7"/>
  <c r="BI162" i="7" s="1"/>
  <c r="BI182" i="7"/>
  <c r="BK154" i="7"/>
  <c r="BK162" i="7" s="1"/>
  <c r="BK182" i="7"/>
  <c r="BK190" i="7" s="1"/>
  <c r="BF154" i="7"/>
  <c r="BF182" i="7"/>
  <c r="CS154" i="7"/>
  <c r="CS182" i="7"/>
  <c r="DH154" i="7"/>
  <c r="DT145" i="7" s="1"/>
  <c r="DH161" i="7" s="1"/>
  <c r="DS161" i="7" s="1"/>
  <c r="DH182" i="7"/>
  <c r="BR179" i="7"/>
  <c r="BS179" i="7"/>
  <c r="CA189" i="7"/>
  <c r="CE189" i="7" s="1"/>
  <c r="CE181" i="7"/>
  <c r="BZ189" i="7"/>
  <c r="CD189" i="7" s="1"/>
  <c r="CD181" i="7"/>
  <c r="CJ172" i="7"/>
  <c r="DO181" i="7"/>
  <c r="DK189" i="7"/>
  <c r="DO189" i="7" s="1"/>
  <c r="BM181" i="7"/>
  <c r="BI189" i="7"/>
  <c r="BM189" i="7" s="1"/>
  <c r="AV190" i="7"/>
  <c r="AX190" i="7" s="1"/>
  <c r="BA190" i="7" s="1"/>
  <c r="BO180" i="7"/>
  <c r="DJ187" i="7"/>
  <c r="AV187" i="7"/>
  <c r="AX187" i="7" s="1"/>
  <c r="AZ187" i="7" s="1"/>
  <c r="AO195" i="7" s="1"/>
  <c r="BA160" i="7"/>
  <c r="AP168" i="7" s="1"/>
  <c r="DJ188" i="7"/>
  <c r="AN160" i="7"/>
  <c r="AY160" i="7" s="1"/>
  <c r="AN168" i="7" s="1"/>
  <c r="DK188" i="7"/>
  <c r="CG180" i="7"/>
  <c r="AO162" i="7"/>
  <c r="CC154" i="7"/>
  <c r="CC162" i="7" s="1"/>
  <c r="CC182" i="7"/>
  <c r="CC190" i="7" s="1"/>
  <c r="CQ154" i="7"/>
  <c r="DB146" i="7" s="1"/>
  <c r="CQ182" i="7"/>
  <c r="CU154" i="7"/>
  <c r="CU162" i="7" s="1"/>
  <c r="CU182" i="7"/>
  <c r="CU190" i="7" s="1"/>
  <c r="DJ154" i="7"/>
  <c r="DJ162" i="7" s="1"/>
  <c r="DJ182" i="7"/>
  <c r="BX154" i="7"/>
  <c r="CJ145" i="7" s="1"/>
  <c r="BX161" i="7" s="1"/>
  <c r="CI161" i="7" s="1"/>
  <c r="BX182" i="7"/>
  <c r="CJ173" i="7" s="1"/>
  <c r="BX189" i="7" s="1"/>
  <c r="CI189" i="7" s="1"/>
  <c r="CT154" i="7"/>
  <c r="CT162" i="7" s="1"/>
  <c r="CT182" i="7"/>
  <c r="CT190" i="7" s="1"/>
  <c r="DL154" i="7"/>
  <c r="DL162" i="7" s="1"/>
  <c r="DL182" i="7"/>
  <c r="DL190" i="7" s="1"/>
  <c r="DU179" i="7"/>
  <c r="DT179" i="7"/>
  <c r="AW182" i="7"/>
  <c r="DL188" i="7"/>
  <c r="DB172" i="7"/>
  <c r="CY180" i="7"/>
  <c r="AN162" i="7"/>
  <c r="AY162" i="7" s="1"/>
  <c r="DM160" i="7"/>
  <c r="DK159" i="7"/>
  <c r="DM159" i="7"/>
  <c r="DK160" i="7"/>
  <c r="DJ160" i="7"/>
  <c r="DL160" i="7"/>
  <c r="DL159" i="7"/>
  <c r="DJ159" i="7"/>
  <c r="BZ159" i="7"/>
  <c r="CA160" i="7"/>
  <c r="CC159" i="7"/>
  <c r="CB159" i="7"/>
  <c r="CC160" i="7"/>
  <c r="CA159" i="7"/>
  <c r="CB160" i="7"/>
  <c r="BZ160" i="7"/>
  <c r="BJ139" i="7"/>
  <c r="BL139" i="7" s="1"/>
  <c r="BI139" i="7"/>
  <c r="BK139" i="7" s="1"/>
  <c r="AZ188" i="7" l="1"/>
  <c r="AO196" i="7" s="1"/>
  <c r="AR196" i="7" s="1"/>
  <c r="AT196" i="7" s="1"/>
  <c r="DU180" i="7"/>
  <c r="DU183" i="7" s="1"/>
  <c r="DU191" i="7" s="1"/>
  <c r="DU192" i="7" s="1"/>
  <c r="DJ197" i="7" s="1"/>
  <c r="BN161" i="7"/>
  <c r="BP161" i="7" s="1"/>
  <c r="DC152" i="7"/>
  <c r="DC155" i="7" s="1"/>
  <c r="DC163" i="7" s="1"/>
  <c r="DC164" i="7" s="1"/>
  <c r="CR169" i="7" s="1"/>
  <c r="DH160" i="7"/>
  <c r="DS160" i="7" s="1"/>
  <c r="DH168" i="7" s="1"/>
  <c r="BA161" i="7"/>
  <c r="DU152" i="7"/>
  <c r="BO161" i="7"/>
  <c r="BK159" i="7"/>
  <c r="DS155" i="7"/>
  <c r="DS156" i="7" s="1"/>
  <c r="CV154" i="7"/>
  <c r="CJ174" i="7"/>
  <c r="BY188" i="7" s="1"/>
  <c r="BK160" i="7"/>
  <c r="BR145" i="7"/>
  <c r="BF161" i="7" s="1"/>
  <c r="BQ161" i="7" s="1"/>
  <c r="BI160" i="7"/>
  <c r="BH159" i="7"/>
  <c r="CK152" i="7"/>
  <c r="CK155" i="7" s="1"/>
  <c r="CK163" i="7" s="1"/>
  <c r="CK164" i="7" s="1"/>
  <c r="BZ169" i="7" s="1"/>
  <c r="Z196" i="7"/>
  <c r="AB196" i="7" s="1"/>
  <c r="CD162" i="7"/>
  <c r="CG153" i="7"/>
  <c r="BO189" i="7"/>
  <c r="CW154" i="7"/>
  <c r="BA182" i="7"/>
  <c r="Y195" i="7"/>
  <c r="AA195" i="7" s="1"/>
  <c r="DB155" i="7"/>
  <c r="DB163" i="7" s="1"/>
  <c r="DB164" i="7" s="1"/>
  <c r="CQ169" i="7" s="1"/>
  <c r="DN162" i="7"/>
  <c r="CX153" i="7"/>
  <c r="CZ153" i="7" s="1"/>
  <c r="DC153" i="7" s="1"/>
  <c r="BI159" i="7"/>
  <c r="CY153" i="7"/>
  <c r="CV160" i="7"/>
  <c r="DQ161" i="7"/>
  <c r="CW160" i="7"/>
  <c r="BJ159" i="7"/>
  <c r="CE162" i="7"/>
  <c r="AY184" i="7"/>
  <c r="CF161" i="7"/>
  <c r="CH161" i="7" s="1"/>
  <c r="CV159" i="7"/>
  <c r="CY159" i="7" s="1"/>
  <c r="BS152" i="7"/>
  <c r="CP161" i="7"/>
  <c r="DA161" i="7" s="1"/>
  <c r="BH160" i="7"/>
  <c r="BL160" i="7" s="1"/>
  <c r="CK180" i="7"/>
  <c r="DP153" i="7"/>
  <c r="DR153" i="7" s="1"/>
  <c r="DT153" i="7" s="1"/>
  <c r="DA154" i="7"/>
  <c r="CX161" i="7"/>
  <c r="CZ161" i="7" s="1"/>
  <c r="DA155" i="7"/>
  <c r="DA163" i="7" s="1"/>
  <c r="DA164" i="7" s="1"/>
  <c r="CP169" i="7" s="1"/>
  <c r="BM162" i="7"/>
  <c r="CF153" i="7"/>
  <c r="CH153" i="7" s="1"/>
  <c r="CK153" i="7" s="1"/>
  <c r="DP161" i="7"/>
  <c r="DR161" i="7" s="1"/>
  <c r="DO187" i="7"/>
  <c r="DO159" i="7"/>
  <c r="DP181" i="7"/>
  <c r="DR181" i="7" s="1"/>
  <c r="DU181" i="7" s="1"/>
  <c r="AY156" i="7"/>
  <c r="Z167" i="7"/>
  <c r="AB167" i="7" s="1"/>
  <c r="Y168" i="7"/>
  <c r="AA168" i="7" s="1"/>
  <c r="DN154" i="7"/>
  <c r="DI189" i="7"/>
  <c r="BO153" i="7"/>
  <c r="AZ154" i="7"/>
  <c r="AR197" i="7"/>
  <c r="AT197" i="7" s="1"/>
  <c r="BX159" i="7"/>
  <c r="CI159" i="7" s="1"/>
  <c r="BX167" i="7" s="1"/>
  <c r="BM154" i="7"/>
  <c r="CI155" i="7"/>
  <c r="CI156" i="7" s="1"/>
  <c r="CP162" i="7"/>
  <c r="DA162" i="7" s="1"/>
  <c r="BO181" i="7"/>
  <c r="DH159" i="7"/>
  <c r="DS159" i="7" s="1"/>
  <c r="DH167" i="7" s="1"/>
  <c r="BX160" i="7"/>
  <c r="CI160" i="7" s="1"/>
  <c r="BX168" i="7" s="1"/>
  <c r="DH162" i="7"/>
  <c r="DS162" i="7" s="1"/>
  <c r="CQ162" i="7"/>
  <c r="DB174" i="7"/>
  <c r="CQ188" i="7" s="1"/>
  <c r="DO188" i="7"/>
  <c r="CG189" i="7"/>
  <c r="BS180" i="7"/>
  <c r="DS154" i="7"/>
  <c r="CQ160" i="7"/>
  <c r="CP160" i="7"/>
  <c r="DA160" i="7" s="1"/>
  <c r="CP168" i="7" s="1"/>
  <c r="CG181" i="7"/>
  <c r="BY162" i="7"/>
  <c r="BY160" i="7"/>
  <c r="BN153" i="7"/>
  <c r="BP153" i="7" s="1"/>
  <c r="BS153" i="7" s="1"/>
  <c r="DT183" i="7"/>
  <c r="DT191" i="7" s="1"/>
  <c r="DT192" i="7" s="1"/>
  <c r="DI197" i="7" s="1"/>
  <c r="BA187" i="7"/>
  <c r="AP195" i="7" s="1"/>
  <c r="AR195" i="7" s="1"/>
  <c r="AT195" i="7" s="1"/>
  <c r="DP189" i="7"/>
  <c r="DR189" i="7" s="1"/>
  <c r="CJ155" i="7"/>
  <c r="CJ163" i="7" s="1"/>
  <c r="CJ164" i="7" s="1"/>
  <c r="BY169" i="7" s="1"/>
  <c r="CE154" i="7"/>
  <c r="BA159" i="7"/>
  <c r="AP167" i="7" s="1"/>
  <c r="AQ167" i="7" s="1"/>
  <c r="AS167" i="7" s="1"/>
  <c r="DI160" i="7"/>
  <c r="DN160" i="7"/>
  <c r="DB173" i="7"/>
  <c r="DA183" i="7" s="1"/>
  <c r="DA191" i="7" s="1"/>
  <c r="DA192" i="7" s="1"/>
  <c r="CP197" i="7" s="1"/>
  <c r="DC180" i="7"/>
  <c r="DB180" i="7"/>
  <c r="AZ190" i="7"/>
  <c r="BR146" i="7"/>
  <c r="BG161" i="7" s="1"/>
  <c r="CI154" i="7"/>
  <c r="DI161" i="7"/>
  <c r="DO154" i="7"/>
  <c r="BL154" i="7"/>
  <c r="CY189" i="7"/>
  <c r="DT155" i="7"/>
  <c r="DT163" i="7" s="1"/>
  <c r="DT164" i="7" s="1"/>
  <c r="DI169" i="7" s="1"/>
  <c r="DI162" i="7"/>
  <c r="BX162" i="7"/>
  <c r="CI162" i="7" s="1"/>
  <c r="CY161" i="7"/>
  <c r="CY181" i="7"/>
  <c r="BL182" i="7"/>
  <c r="BH190" i="7"/>
  <c r="BL190" i="7" s="1"/>
  <c r="DK190" i="7"/>
  <c r="DO190" i="7" s="1"/>
  <c r="DO182" i="7"/>
  <c r="BZ190" i="7"/>
  <c r="CD190" i="7" s="1"/>
  <c r="CD182" i="7"/>
  <c r="DN182" i="7"/>
  <c r="DJ190" i="7"/>
  <c r="DN190" i="7" s="1"/>
  <c r="CS187" i="7"/>
  <c r="CR187" i="7"/>
  <c r="CU187" i="7"/>
  <c r="CT188" i="7"/>
  <c r="CU188" i="7"/>
  <c r="CT187" i="7"/>
  <c r="CR188" i="7"/>
  <c r="CS188" i="7"/>
  <c r="CS190" i="7"/>
  <c r="CW190" i="7" s="1"/>
  <c r="CW182" i="7"/>
  <c r="CR190" i="7"/>
  <c r="CV190" i="7" s="1"/>
  <c r="CV182" i="7"/>
  <c r="BI187" i="7"/>
  <c r="BK187" i="7"/>
  <c r="BJ187" i="7"/>
  <c r="BH188" i="7"/>
  <c r="BH187" i="7"/>
  <c r="BI188" i="7"/>
  <c r="BK188" i="7"/>
  <c r="BJ188" i="7"/>
  <c r="AZ163" i="7"/>
  <c r="AZ164" i="7" s="1"/>
  <c r="AO169" i="7" s="1"/>
  <c r="AR169" i="7" s="1"/>
  <c r="AT169" i="7" s="1"/>
  <c r="DQ153" i="7"/>
  <c r="BN181" i="7"/>
  <c r="BP181" i="7" s="1"/>
  <c r="CG161" i="7"/>
  <c r="DN187" i="7"/>
  <c r="CF181" i="7"/>
  <c r="CH181" i="7" s="1"/>
  <c r="DI187" i="7"/>
  <c r="BQ182" i="7"/>
  <c r="CI183" i="7"/>
  <c r="CI191" i="7" s="1"/>
  <c r="CI192" i="7" s="1"/>
  <c r="BX197" i="7" s="1"/>
  <c r="CB187" i="7"/>
  <c r="CA187" i="7"/>
  <c r="BZ187" i="7"/>
  <c r="CC187" i="7"/>
  <c r="CA188" i="7"/>
  <c r="CC188" i="7"/>
  <c r="CB188" i="7"/>
  <c r="BZ188" i="7"/>
  <c r="DI190" i="7"/>
  <c r="DI188" i="7"/>
  <c r="CF189" i="7"/>
  <c r="CH189" i="7" s="1"/>
  <c r="BH162" i="7"/>
  <c r="BL162" i="7" s="1"/>
  <c r="CE160" i="7"/>
  <c r="BQ154" i="7"/>
  <c r="CS162" i="7"/>
  <c r="CW162" i="7" s="1"/>
  <c r="CX181" i="7"/>
  <c r="CZ181" i="7" s="1"/>
  <c r="BA156" i="7"/>
  <c r="BA162" i="7"/>
  <c r="AZ162" i="7"/>
  <c r="CQ159" i="7"/>
  <c r="CQ161" i="7"/>
  <c r="DS182" i="7"/>
  <c r="BM182" i="7"/>
  <c r="BI190" i="7"/>
  <c r="BM190" i="7" s="1"/>
  <c r="CD154" i="7"/>
  <c r="BN189" i="7"/>
  <c r="BP189" i="7" s="1"/>
  <c r="BX187" i="7"/>
  <c r="CI187" i="7" s="1"/>
  <c r="BX195" i="7" s="1"/>
  <c r="CR162" i="7"/>
  <c r="CV162" i="7" s="1"/>
  <c r="DK162" i="7"/>
  <c r="DO162" i="7" s="1"/>
  <c r="DQ181" i="7"/>
  <c r="CX189" i="7"/>
  <c r="CZ189" i="7" s="1"/>
  <c r="DT173" i="7"/>
  <c r="DH190" i="7" s="1"/>
  <c r="DS190" i="7" s="1"/>
  <c r="AR168" i="7"/>
  <c r="AT168" i="7" s="1"/>
  <c r="AQ168" i="7"/>
  <c r="AS168" i="7" s="1"/>
  <c r="CE182" i="7"/>
  <c r="CA190" i="7"/>
  <c r="CE190" i="7" s="1"/>
  <c r="CI182" i="7"/>
  <c r="BX190" i="7"/>
  <c r="CI190" i="7" s="1"/>
  <c r="BX188" i="7"/>
  <c r="CI188" i="7" s="1"/>
  <c r="BX196" i="7" s="1"/>
  <c r="DA182" i="7"/>
  <c r="DO160" i="7"/>
  <c r="DN188" i="7"/>
  <c r="DQ189" i="7"/>
  <c r="BR173" i="7"/>
  <c r="BQ183" i="7" s="1"/>
  <c r="BQ191" i="7" s="1"/>
  <c r="BR174" i="7"/>
  <c r="BG188" i="7" s="1"/>
  <c r="CE159" i="7"/>
  <c r="DN159" i="7"/>
  <c r="DU155" i="7"/>
  <c r="BY159" i="7"/>
  <c r="BY161" i="7"/>
  <c r="CD160" i="7"/>
  <c r="CD159" i="7"/>
  <c r="AQ196" i="7" l="1"/>
  <c r="AS196" i="7" s="1"/>
  <c r="BO154" i="7"/>
  <c r="BM159" i="7"/>
  <c r="CG162" i="7"/>
  <c r="CY154" i="7"/>
  <c r="BS161" i="7"/>
  <c r="CQ187" i="7"/>
  <c r="CJ183" i="7"/>
  <c r="CJ184" i="7" s="1"/>
  <c r="BY187" i="7"/>
  <c r="BY190" i="7"/>
  <c r="CQ190" i="7"/>
  <c r="CK183" i="7"/>
  <c r="CK191" i="7" s="1"/>
  <c r="CK192" i="7" s="1"/>
  <c r="BZ197" i="7" s="1"/>
  <c r="BY189" i="7"/>
  <c r="CK189" i="7" s="1"/>
  <c r="BM160" i="7"/>
  <c r="BO160" i="7" s="1"/>
  <c r="CX154" i="7"/>
  <c r="CZ154" i="7" s="1"/>
  <c r="DC154" i="7" s="1"/>
  <c r="BQ155" i="7"/>
  <c r="BQ163" i="7" s="1"/>
  <c r="BQ164" i="7" s="1"/>
  <c r="BF169" i="7" s="1"/>
  <c r="CF162" i="7"/>
  <c r="CH162" i="7" s="1"/>
  <c r="CJ162" i="7" s="1"/>
  <c r="DS163" i="7"/>
  <c r="DS164" i="7" s="1"/>
  <c r="DH169" i="7" s="1"/>
  <c r="BF162" i="7"/>
  <c r="BQ162" i="7" s="1"/>
  <c r="BF159" i="7"/>
  <c r="BQ159" i="7" s="1"/>
  <c r="BF167" i="7" s="1"/>
  <c r="CQ189" i="7"/>
  <c r="DB189" i="7" s="1"/>
  <c r="BN154" i="7"/>
  <c r="BP154" i="7" s="1"/>
  <c r="BS154" i="7" s="1"/>
  <c r="BF160" i="7"/>
  <c r="BQ160" i="7" s="1"/>
  <c r="BF168" i="7" s="1"/>
  <c r="DU153" i="7"/>
  <c r="BL159" i="7"/>
  <c r="DB156" i="7"/>
  <c r="CK156" i="7"/>
  <c r="DP187" i="7"/>
  <c r="DR187" i="7" s="1"/>
  <c r="DU187" i="7" s="1"/>
  <c r="DJ195" i="7" s="1"/>
  <c r="DT161" i="7"/>
  <c r="DQ154" i="7"/>
  <c r="DP159" i="7"/>
  <c r="DR159" i="7" s="1"/>
  <c r="DU159" i="7" s="1"/>
  <c r="DJ167" i="7" s="1"/>
  <c r="DB153" i="7"/>
  <c r="DC183" i="7"/>
  <c r="DC184" i="7" s="1"/>
  <c r="CI163" i="7"/>
  <c r="CI164" i="7" s="1"/>
  <c r="BX169" i="7" s="1"/>
  <c r="CB169" i="7" s="1"/>
  <c r="CD169" i="7" s="1"/>
  <c r="DP188" i="7"/>
  <c r="DR188" i="7" s="1"/>
  <c r="DT188" i="7" s="1"/>
  <c r="DI196" i="7" s="1"/>
  <c r="DQ162" i="7"/>
  <c r="CT169" i="7"/>
  <c r="CV169" i="7" s="1"/>
  <c r="CY160" i="7"/>
  <c r="CP189" i="7"/>
  <c r="DA189" i="7" s="1"/>
  <c r="CX160" i="7"/>
  <c r="CZ160" i="7" s="1"/>
  <c r="DC160" i="7" s="1"/>
  <c r="CR168" i="7" s="1"/>
  <c r="CX159" i="7"/>
  <c r="CZ159" i="7" s="1"/>
  <c r="DB159" i="7" s="1"/>
  <c r="CQ167" i="7" s="1"/>
  <c r="CP187" i="7"/>
  <c r="DA187" i="7" s="1"/>
  <c r="CP195" i="7" s="1"/>
  <c r="DA156" i="7"/>
  <c r="BN162" i="7"/>
  <c r="BP162" i="7" s="1"/>
  <c r="DU161" i="7"/>
  <c r="CP190" i="7"/>
  <c r="DA190" i="7" s="1"/>
  <c r="DC156" i="7"/>
  <c r="DT189" i="7"/>
  <c r="CP188" i="7"/>
  <c r="DA188" i="7" s="1"/>
  <c r="CP196" i="7" s="1"/>
  <c r="DQ160" i="7"/>
  <c r="BL188" i="7"/>
  <c r="CY182" i="7"/>
  <c r="CV187" i="7"/>
  <c r="CJ153" i="7"/>
  <c r="DT184" i="7"/>
  <c r="DQ187" i="7"/>
  <c r="DP190" i="7"/>
  <c r="DR190" i="7" s="1"/>
  <c r="DU190" i="7" s="1"/>
  <c r="CI184" i="7"/>
  <c r="AQ195" i="7"/>
  <c r="AS195" i="7" s="1"/>
  <c r="DT181" i="7"/>
  <c r="BG162" i="7"/>
  <c r="BS183" i="7"/>
  <c r="BS184" i="7" s="1"/>
  <c r="DT156" i="7"/>
  <c r="CX162" i="7"/>
  <c r="CZ162" i="7" s="1"/>
  <c r="DB162" i="7" s="1"/>
  <c r="DH188" i="7"/>
  <c r="DS188" i="7" s="1"/>
  <c r="DH196" i="7" s="1"/>
  <c r="BM188" i="7"/>
  <c r="DU184" i="7"/>
  <c r="BO182" i="7"/>
  <c r="DU189" i="7"/>
  <c r="BO190" i="7"/>
  <c r="CE187" i="7"/>
  <c r="DP182" i="7"/>
  <c r="DR182" i="7" s="1"/>
  <c r="DT182" i="7" s="1"/>
  <c r="DP154" i="7"/>
  <c r="DR154" i="7" s="1"/>
  <c r="DT154" i="7" s="1"/>
  <c r="BR155" i="7"/>
  <c r="BR163" i="7" s="1"/>
  <c r="BR164" i="7" s="1"/>
  <c r="BG169" i="7" s="1"/>
  <c r="DB183" i="7"/>
  <c r="DB191" i="7" s="1"/>
  <c r="DB192" i="7" s="1"/>
  <c r="CQ197" i="7" s="1"/>
  <c r="AR167" i="7"/>
  <c r="AT167" i="7" s="1"/>
  <c r="BR153" i="7"/>
  <c r="BS155" i="7"/>
  <c r="BS163" i="7" s="1"/>
  <c r="BS164" i="7" s="1"/>
  <c r="BH169" i="7" s="1"/>
  <c r="CG182" i="7"/>
  <c r="BG160" i="7"/>
  <c r="CV188" i="7"/>
  <c r="DP160" i="7"/>
  <c r="DR160" i="7" s="1"/>
  <c r="DU160" i="7" s="1"/>
  <c r="DJ168" i="7" s="1"/>
  <c r="CF154" i="7"/>
  <c r="CH154" i="7" s="1"/>
  <c r="CJ154" i="7" s="1"/>
  <c r="CD188" i="7"/>
  <c r="CW188" i="7"/>
  <c r="CJ156" i="7"/>
  <c r="BG159" i="7"/>
  <c r="BR161" i="7"/>
  <c r="BM187" i="7"/>
  <c r="CY190" i="7"/>
  <c r="CW187" i="7"/>
  <c r="CF190" i="7"/>
  <c r="CH190" i="7" s="1"/>
  <c r="BS181" i="7"/>
  <c r="BR181" i="7"/>
  <c r="CG190" i="7"/>
  <c r="DQ188" i="7"/>
  <c r="CX190" i="7"/>
  <c r="CZ190" i="7" s="1"/>
  <c r="BN182" i="7"/>
  <c r="BP182" i="7" s="1"/>
  <c r="DA184" i="7"/>
  <c r="DC181" i="7"/>
  <c r="DB181" i="7"/>
  <c r="BQ184" i="7"/>
  <c r="BQ192" i="7"/>
  <c r="BF197" i="7" s="1"/>
  <c r="BF189" i="7"/>
  <c r="BQ189" i="7" s="1"/>
  <c r="BF187" i="7"/>
  <c r="BQ187" i="7" s="1"/>
  <c r="BF195" i="7" s="1"/>
  <c r="BG189" i="7"/>
  <c r="BG187" i="7"/>
  <c r="DH187" i="7"/>
  <c r="DS187" i="7" s="1"/>
  <c r="DH195" i="7" s="1"/>
  <c r="DS183" i="7"/>
  <c r="DS191" i="7" s="1"/>
  <c r="DS192" i="7" s="1"/>
  <c r="DH197" i="7" s="1"/>
  <c r="DL197" i="7" s="1"/>
  <c r="DN197" i="7" s="1"/>
  <c r="DH189" i="7"/>
  <c r="DS189" i="7" s="1"/>
  <c r="BL187" i="7"/>
  <c r="DP162" i="7"/>
  <c r="DR162" i="7" s="1"/>
  <c r="DU162" i="7" s="1"/>
  <c r="CE188" i="7"/>
  <c r="BF190" i="7"/>
  <c r="BQ190" i="7" s="1"/>
  <c r="CX182" i="7"/>
  <c r="CZ182" i="7" s="1"/>
  <c r="BN190" i="7"/>
  <c r="BP190" i="7" s="1"/>
  <c r="CJ181" i="7"/>
  <c r="CK181" i="7"/>
  <c r="CF160" i="7"/>
  <c r="CH160" i="7" s="1"/>
  <c r="CJ160" i="7" s="1"/>
  <c r="BY168" i="7" s="1"/>
  <c r="CY162" i="7"/>
  <c r="BF188" i="7"/>
  <c r="BQ188" i="7" s="1"/>
  <c r="BF196" i="7" s="1"/>
  <c r="DQ190" i="7"/>
  <c r="DC161" i="7"/>
  <c r="DB161" i="7"/>
  <c r="CF182" i="7"/>
  <c r="CH182" i="7" s="1"/>
  <c r="CG154" i="7"/>
  <c r="CD187" i="7"/>
  <c r="BR183" i="7"/>
  <c r="BR191" i="7" s="1"/>
  <c r="BR192" i="7" s="1"/>
  <c r="BG197" i="7" s="1"/>
  <c r="BO162" i="7"/>
  <c r="CF159" i="7"/>
  <c r="CH159" i="7" s="1"/>
  <c r="CJ159" i="7" s="1"/>
  <c r="BY167" i="7" s="1"/>
  <c r="BG190" i="7"/>
  <c r="DQ182" i="7"/>
  <c r="DU163" i="7"/>
  <c r="DU164" i="7" s="1"/>
  <c r="DJ169" i="7" s="1"/>
  <c r="DU156" i="7"/>
  <c r="CK161" i="7"/>
  <c r="CJ161" i="7"/>
  <c r="DQ159" i="7"/>
  <c r="CG159" i="7"/>
  <c r="CG160" i="7"/>
  <c r="BN159" i="7" l="1"/>
  <c r="BP159" i="7" s="1"/>
  <c r="BS159" i="7" s="1"/>
  <c r="BH167" i="7" s="1"/>
  <c r="CK162" i="7"/>
  <c r="CJ189" i="7"/>
  <c r="DC189" i="7"/>
  <c r="CK184" i="7"/>
  <c r="DB190" i="7"/>
  <c r="CF187" i="7"/>
  <c r="CH187" i="7" s="1"/>
  <c r="CK187" i="7" s="1"/>
  <c r="BZ195" i="7" s="1"/>
  <c r="CJ191" i="7"/>
  <c r="CJ192" i="7" s="1"/>
  <c r="BY197" i="7" s="1"/>
  <c r="CB197" i="7" s="1"/>
  <c r="CD197" i="7" s="1"/>
  <c r="CJ190" i="7"/>
  <c r="BR162" i="7"/>
  <c r="BN160" i="7"/>
  <c r="BP160" i="7" s="1"/>
  <c r="BR160" i="7" s="1"/>
  <c r="BG168" i="7" s="1"/>
  <c r="BR154" i="7"/>
  <c r="DB154" i="7"/>
  <c r="BO159" i="7"/>
  <c r="CK190" i="7"/>
  <c r="BQ156" i="7"/>
  <c r="DC162" i="7"/>
  <c r="DL169" i="7"/>
  <c r="DN169" i="7" s="1"/>
  <c r="DT159" i="7"/>
  <c r="DI167" i="7" s="1"/>
  <c r="DL167" i="7" s="1"/>
  <c r="DN167" i="7" s="1"/>
  <c r="DT187" i="7"/>
  <c r="DI195" i="7" s="1"/>
  <c r="DL195" i="7" s="1"/>
  <c r="DN195" i="7" s="1"/>
  <c r="CG188" i="7"/>
  <c r="DU188" i="7"/>
  <c r="DJ196" i="7" s="1"/>
  <c r="DL196" i="7" s="1"/>
  <c r="DN196" i="7" s="1"/>
  <c r="DC191" i="7"/>
  <c r="DC192" i="7" s="1"/>
  <c r="CR197" i="7" s="1"/>
  <c r="CT197" i="7" s="1"/>
  <c r="CV197" i="7" s="1"/>
  <c r="CY187" i="7"/>
  <c r="DB160" i="7"/>
  <c r="CQ168" i="7" s="1"/>
  <c r="CT168" i="7" s="1"/>
  <c r="CV168" i="7" s="1"/>
  <c r="DC159" i="7"/>
  <c r="CR167" i="7" s="1"/>
  <c r="CS167" i="7" s="1"/>
  <c r="CU167" i="7" s="1"/>
  <c r="BS156" i="7"/>
  <c r="BS191" i="7"/>
  <c r="BS192" i="7" s="1"/>
  <c r="BH197" i="7" s="1"/>
  <c r="BJ197" i="7" s="1"/>
  <c r="BL197" i="7" s="1"/>
  <c r="BO188" i="7"/>
  <c r="DU154" i="7"/>
  <c r="BN188" i="7"/>
  <c r="BP188" i="7" s="1"/>
  <c r="DT190" i="7"/>
  <c r="DU182" i="7"/>
  <c r="BS162" i="7"/>
  <c r="DC190" i="7"/>
  <c r="CK154" i="7"/>
  <c r="BN187" i="7"/>
  <c r="BP187" i="7" s="1"/>
  <c r="BR187" i="7" s="1"/>
  <c r="BG195" i="7" s="1"/>
  <c r="CX187" i="7"/>
  <c r="CZ187" i="7" s="1"/>
  <c r="DC187" i="7" s="1"/>
  <c r="CR195" i="7" s="1"/>
  <c r="CX188" i="7"/>
  <c r="CZ188" i="7" s="1"/>
  <c r="BJ169" i="7"/>
  <c r="BL169" i="7" s="1"/>
  <c r="DB184" i="7"/>
  <c r="BR156" i="7"/>
  <c r="CK159" i="7"/>
  <c r="BZ167" i="7" s="1"/>
  <c r="CB167" i="7" s="1"/>
  <c r="CD167" i="7" s="1"/>
  <c r="DT160" i="7"/>
  <c r="DI168" i="7" s="1"/>
  <c r="DL168" i="7" s="1"/>
  <c r="DN168" i="7" s="1"/>
  <c r="CY188" i="7"/>
  <c r="BO187" i="7"/>
  <c r="BR189" i="7"/>
  <c r="BS189" i="7"/>
  <c r="CF188" i="7"/>
  <c r="CH188" i="7" s="1"/>
  <c r="CJ182" i="7"/>
  <c r="CK182" i="7"/>
  <c r="DB182" i="7"/>
  <c r="DC182" i="7"/>
  <c r="DT162" i="7"/>
  <c r="BS182" i="7"/>
  <c r="BR182" i="7"/>
  <c r="CG187" i="7"/>
  <c r="BR184" i="7"/>
  <c r="BS190" i="7"/>
  <c r="BR190" i="7"/>
  <c r="CK160" i="7"/>
  <c r="BZ168" i="7" s="1"/>
  <c r="DS184" i="7"/>
  <c r="BR159" i="7" l="1"/>
  <c r="BG167" i="7" s="1"/>
  <c r="BJ167" i="7" s="1"/>
  <c r="BL167" i="7" s="1"/>
  <c r="DK167" i="7"/>
  <c r="DM167" i="7" s="1"/>
  <c r="CJ187" i="7"/>
  <c r="BY195" i="7" s="1"/>
  <c r="CA195" i="7" s="1"/>
  <c r="CC195" i="7" s="1"/>
  <c r="CT167" i="7"/>
  <c r="CV167" i="7" s="1"/>
  <c r="BS160" i="7"/>
  <c r="BH168" i="7" s="1"/>
  <c r="BI168" i="7" s="1"/>
  <c r="BK168" i="7" s="1"/>
  <c r="CS168" i="7"/>
  <c r="CU168" i="7" s="1"/>
  <c r="DK195" i="7"/>
  <c r="DM195" i="7" s="1"/>
  <c r="DK196" i="7"/>
  <c r="DM196" i="7" s="1"/>
  <c r="DK168" i="7"/>
  <c r="DM168" i="7" s="1"/>
  <c r="BS188" i="7"/>
  <c r="BH196" i="7" s="1"/>
  <c r="BR188" i="7"/>
  <c r="BG196" i="7" s="1"/>
  <c r="CA167" i="7"/>
  <c r="CC167" i="7" s="1"/>
  <c r="BS187" i="7"/>
  <c r="BH195" i="7" s="1"/>
  <c r="BI195" i="7" s="1"/>
  <c r="BK195" i="7" s="1"/>
  <c r="DC188" i="7"/>
  <c r="CR196" i="7" s="1"/>
  <c r="DB188" i="7"/>
  <c r="CQ196" i="7" s="1"/>
  <c r="DB187" i="7"/>
  <c r="CQ195" i="7" s="1"/>
  <c r="CK188" i="7"/>
  <c r="BZ196" i="7" s="1"/>
  <c r="CJ188" i="7"/>
  <c r="BY196" i="7" s="1"/>
  <c r="CB168" i="7"/>
  <c r="CD168" i="7" s="1"/>
  <c r="CA168" i="7"/>
  <c r="CC168" i="7" s="1"/>
  <c r="BI167" i="7" l="1"/>
  <c r="BK167" i="7" s="1"/>
  <c r="CB195" i="7"/>
  <c r="CD195" i="7" s="1"/>
  <c r="BJ168" i="7"/>
  <c r="BL168" i="7" s="1"/>
  <c r="BJ195" i="7"/>
  <c r="BL195" i="7" s="1"/>
  <c r="BJ196" i="7"/>
  <c r="BL196" i="7" s="1"/>
  <c r="BI196" i="7"/>
  <c r="BK196" i="7" s="1"/>
  <c r="CT196" i="7"/>
  <c r="CV196" i="7" s="1"/>
  <c r="CS196" i="7"/>
  <c r="CU196" i="7" s="1"/>
  <c r="CS195" i="7"/>
  <c r="CU195" i="7" s="1"/>
  <c r="CT195" i="7"/>
  <c r="CV195" i="7" s="1"/>
  <c r="CA196" i="7"/>
  <c r="CC196" i="7" s="1"/>
  <c r="CB196" i="7"/>
  <c r="CD196" i="7" s="1"/>
</calcChain>
</file>

<file path=xl/sharedStrings.xml><?xml version="1.0" encoding="utf-8"?>
<sst xmlns="http://schemas.openxmlformats.org/spreadsheetml/2006/main" count="7829" uniqueCount="88">
  <si>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</si>
  <si>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</si>
  <si>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</si>
  <si>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</si>
  <si>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</si>
  <si>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</si>
  <si>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</si>
  <si>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</si>
  <si>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Vdes</t>
  </si>
  <si>
    <t>Vsin</t>
  </si>
  <si>
    <t>Mdes</t>
  </si>
  <si>
    <t>Msin</t>
  </si>
  <si>
    <t>Estr.2</t>
  </si>
  <si>
    <t>Estr.1</t>
  </si>
  <si>
    <t>calcestruzzo</t>
  </si>
  <si>
    <t>C25/30</t>
  </si>
  <si>
    <t>fcd</t>
  </si>
  <si>
    <t>MPa</t>
  </si>
  <si>
    <t>telai in direzione x</t>
  </si>
  <si>
    <t>acciaio</t>
  </si>
  <si>
    <t>B450C</t>
  </si>
  <si>
    <t>fyd</t>
  </si>
  <si>
    <t>numero di piani</t>
  </si>
  <si>
    <t>ordine</t>
  </si>
  <si>
    <t>sezione</t>
  </si>
  <si>
    <t>cm</t>
  </si>
  <si>
    <t>dimensione parallela all'asse x</t>
  </si>
  <si>
    <t>dimensione parallela all'asse y</t>
  </si>
  <si>
    <t>c</t>
  </si>
  <si>
    <t>copriferro di calcolo</t>
  </si>
  <si>
    <t>posizione</t>
  </si>
  <si>
    <t>asse</t>
  </si>
  <si>
    <t>qmax</t>
  </si>
  <si>
    <t>qmin</t>
  </si>
  <si>
    <t>Fx</t>
  </si>
  <si>
    <t>Fy</t>
  </si>
  <si>
    <t>M(Fx)</t>
  </si>
  <si>
    <t>M(Fy)</t>
  </si>
  <si>
    <t>filo</t>
  </si>
  <si>
    <t>sisma x</t>
  </si>
  <si>
    <t>sisma y</t>
  </si>
  <si>
    <t>x + 0.3 y</t>
  </si>
  <si>
    <t>y + 0.3 x</t>
  </si>
  <si>
    <t>telaio da esaminare</t>
  </si>
  <si>
    <t>campata</t>
  </si>
  <si>
    <t>indice</t>
  </si>
  <si>
    <t>righe</t>
  </si>
  <si>
    <t>filo sx</t>
  </si>
  <si>
    <t>filo dx</t>
  </si>
  <si>
    <t>distanza filo pilastro - asse pilastro a sinistra (eventualmente ridotta di 5 cm)</t>
  </si>
  <si>
    <t>distanza filo pilastro - asse pilastro a destra (eventualmente ridotta di 5 cm)</t>
  </si>
  <si>
    <t>qmin + F</t>
  </si>
  <si>
    <t>qmin - F</t>
  </si>
  <si>
    <t>F usato</t>
  </si>
  <si>
    <t>luce trave asse-asse</t>
  </si>
  <si>
    <t>kN/m</t>
  </si>
  <si>
    <t>b</t>
  </si>
  <si>
    <t>h</t>
  </si>
  <si>
    <t>x(V=0)</t>
  </si>
  <si>
    <t>M (x)</t>
  </si>
  <si>
    <t>M-</t>
  </si>
  <si>
    <t>M+</t>
  </si>
  <si>
    <t>As,sup</t>
  </si>
  <si>
    <t>As,inf</t>
  </si>
  <si>
    <t>calcolo fatto a semplice armatura</t>
  </si>
  <si>
    <t>verificare per controllare se occorre doppia armatura</t>
  </si>
  <si>
    <t>M+ (x)</t>
  </si>
  <si>
    <t>i max</t>
  </si>
  <si>
    <t>impalcato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</si>
  <si>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</si>
  <si>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</si>
  <si>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Note;</t>
  </si>
  <si>
    <t>Travi - versione 1.0</t>
  </si>
  <si>
    <t>Questo foglio vuole essere di aiuto per calcolare le armature nelle travi e diagrammare i momenti flettenti</t>
  </si>
  <si>
    <t>Copiare nel foglio Travi i valori del file .TRA (importati in Excel con campi da 12 caratteri)</t>
  </si>
  <si>
    <t>Indicare nel foglio Tel-nn il telaio da esaminare e gli altri dati necessari.</t>
  </si>
  <si>
    <t>Foglio Travi</t>
  </si>
  <si>
    <t>Il foglio Travi contiene i valori del file .TRA importati in Excel con campi da 12 caratteri</t>
  </si>
  <si>
    <t>Foglio Tel-nn</t>
  </si>
  <si>
    <t>Il foglio è organizzato per 6 impalcati. Se il numero di piani è minore, duplica i valori del primo impalcato.</t>
  </si>
  <si>
    <t>Il foglio Tel-nn  viene utilizzato per un singolo telaio, prende automaticamente i valori da Travi.</t>
  </si>
  <si>
    <t>Si possono creare più fogli, uno per telaio. Conviene rinominare il foglio mettendo il numero effettivo del telaio anziché nn.</t>
  </si>
  <si>
    <t>Il foglio è organizzato per 7 campate. Se il numero di campate è minore, duplica i valori dell'ultima campata.</t>
  </si>
  <si>
    <t>Occorre inserire alcuni dati per ciascuna campata (sezione trave e filo pilastro).</t>
  </si>
  <si>
    <t>Luce e carichi delle travi sono valutate automaticamente dal foglio Travi. Controllare che i valori siano esatti.</t>
  </si>
  <si>
    <t>2.  Il file Excel è stato pensato per max 6 impalcati e 7 campate per telaio.</t>
  </si>
  <si>
    <t>1.  Il foglio Tel-nn è protetto per evitare che si modificano le caselle che non devono essere toccate, ma non vi è password</t>
  </si>
  <si>
    <t>Le caselle in verde evidenziano: intestazioni, luci carichi e momenti di estremità (per fare diagramma), valori delle armature calcolate.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</si>
</sst>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0]mmm\-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1" fillId="0" borderId="0" xfId="1" applyFont="1" applyAlignment="1">
      <alignment horizontal="right"/>
    </xf>
    <xf numFmtId="0" fontId="1" fillId="2" borderId="0" xfId="1" applyFont="1" applyFill="1" applyAlignment="1" applyProtection="1">
      <alignment horizontal="center"/>
      <protection locked="0"/>
    </xf>
    <xf numFmtId="0" fontId="1" fillId="0" borderId="0" xfId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Font="1"/>
    <xf numFmtId="0" fontId="1" fillId="0" borderId="0" xfId="1" applyAlignment="1">
      <alignment horizontal="center"/>
    </xf>
    <xf numFmtId="0" fontId="1" fillId="2" borderId="0" xfId="1" applyFill="1" applyAlignment="1" applyProtection="1">
      <alignment horizontal="center"/>
      <protection locked="0"/>
    </xf>
    <xf numFmtId="0" fontId="2" fillId="0" borderId="0" xfId="1" applyFont="1"/>
    <xf numFmtId="0" fontId="1" fillId="0" borderId="1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2" fontId="1" fillId="0" borderId="0" xfId="1" applyNumberFormat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0" fontId="1" fillId="0" borderId="3" xfId="1" applyFill="1" applyBorder="1" applyAlignment="1">
      <alignment horizontal="center"/>
    </xf>
    <xf numFmtId="2" fontId="1" fillId="0" borderId="3" xfId="1" applyNumberFormat="1" applyFill="1" applyBorder="1" applyAlignment="1">
      <alignment horizontal="center"/>
    </xf>
    <xf numFmtId="0" fontId="1" fillId="0" borderId="0" xfId="1" applyAlignment="1">
      <alignment horizontal="left"/>
    </xf>
    <xf numFmtId="0" fontId="1" fillId="0" borderId="3" xfId="1" applyBorder="1"/>
    <xf numFmtId="0" fontId="1" fillId="3" borderId="0" xfId="1" applyFill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4" xfId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2" fontId="1" fillId="0" borderId="5" xfId="1" applyNumberFormat="1" applyFill="1" applyBorder="1" applyAlignment="1">
      <alignment horizontal="center"/>
    </xf>
    <xf numFmtId="2" fontId="1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1" fillId="0" borderId="0" xfId="1" applyFont="1" applyFill="1"/>
    <xf numFmtId="2" fontId="1" fillId="0" borderId="0" xfId="1" applyNumberFormat="1" applyFont="1" applyFill="1" applyAlignment="1">
      <alignment horizontal="left"/>
    </xf>
    <xf numFmtId="2" fontId="1" fillId="3" borderId="0" xfId="1" applyNumberFormat="1" applyFont="1" applyFill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1" fillId="0" borderId="8" xfId="1" applyFill="1" applyBorder="1" applyAlignment="1">
      <alignment horizontal="center"/>
    </xf>
    <xf numFmtId="0" fontId="1" fillId="0" borderId="9" xfId="1" applyBorder="1"/>
    <xf numFmtId="0" fontId="1" fillId="0" borderId="7" xfId="1" applyBorder="1"/>
    <xf numFmtId="0" fontId="1" fillId="0" borderId="7" xfId="1" applyBorder="1" applyAlignment="1">
      <alignment horizontal="center"/>
    </xf>
    <xf numFmtId="0" fontId="1" fillId="0" borderId="7" xfId="1" applyFill="1" applyBorder="1"/>
    <xf numFmtId="0" fontId="1" fillId="0" borderId="8" xfId="1" applyBorder="1"/>
    <xf numFmtId="0" fontId="1" fillId="0" borderId="0" xfId="1" applyAlignment="1" applyProtection="1">
      <alignment horizontal="center"/>
    </xf>
    <xf numFmtId="0" fontId="2" fillId="0" borderId="10" xfId="1" applyFont="1" applyBorder="1" applyAlignment="1">
      <alignment horizontal="left"/>
    </xf>
    <xf numFmtId="0" fontId="4" fillId="0" borderId="0" xfId="1" applyFont="1"/>
    <xf numFmtId="165" fontId="1" fillId="0" borderId="0" xfId="1" applyNumberFormat="1" applyAlignment="1">
      <alignment horizontal="center"/>
    </xf>
    <xf numFmtId="0" fontId="5" fillId="0" borderId="0" xfId="1" applyFont="1"/>
    <xf numFmtId="0" fontId="6" fillId="0" borderId="0" xfId="1" applyFont="1"/>
    <xf numFmtId="2" fontId="1" fillId="3" borderId="0" xfId="1" applyNumberFormat="1" applyFill="1" applyAlignment="1">
      <alignment horizontal="center"/>
    </xf>
    <xf numFmtId="2" fontId="0" fillId="0" borderId="0" xfId="0" applyNumberForma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L23" sqref="L23"/>
    </sheetView>
  </sheetViews>
  <sheetFormatPr defaultColWidth="9.1328125" defaultRowHeight="12.75" x14ac:dyDescent="0.35"/>
  <cols>
    <col min="1" max="16384" width="9.1328125" style="2"/>
  </cols>
  <sheetData>
    <row r="1" spans="1:4" ht="15" x14ac:dyDescent="0.4">
      <c r="A1" s="44" t="s">
        <v>72</v>
      </c>
      <c r="D1" s="45">
        <v>42986</v>
      </c>
    </row>
    <row r="2" spans="1:4" ht="15" customHeight="1" x14ac:dyDescent="0.35"/>
    <row r="3" spans="1:4" ht="15" customHeight="1" x14ac:dyDescent="0.4">
      <c r="A3" s="44" t="s">
        <v>73</v>
      </c>
    </row>
    <row r="4" spans="1:4" ht="15" customHeight="1" x14ac:dyDescent="0.35"/>
    <row r="5" spans="1:4" ht="15" customHeight="1" x14ac:dyDescent="0.35">
      <c r="A5" s="46" t="s">
        <v>74</v>
      </c>
    </row>
    <row r="6" spans="1:4" ht="15" customHeight="1" x14ac:dyDescent="0.35">
      <c r="A6" s="46" t="s">
        <v>75</v>
      </c>
    </row>
    <row r="7" spans="1:4" ht="15" customHeight="1" x14ac:dyDescent="0.35">
      <c r="A7" s="46" t="s">
        <v>69</v>
      </c>
    </row>
    <row r="8" spans="1:4" ht="15" customHeight="1" x14ac:dyDescent="0.35">
      <c r="A8" s="46"/>
    </row>
    <row r="9" spans="1:4" ht="15" customHeight="1" x14ac:dyDescent="0.4">
      <c r="A9" s="47" t="s">
        <v>76</v>
      </c>
    </row>
    <row r="10" spans="1:4" ht="15" customHeight="1" x14ac:dyDescent="0.35">
      <c r="A10" s="46" t="s">
        <v>77</v>
      </c>
    </row>
    <row r="11" spans="1:4" ht="15" customHeight="1" x14ac:dyDescent="0.35">
      <c r="A11" s="46"/>
    </row>
    <row r="12" spans="1:4" ht="15" customHeight="1" x14ac:dyDescent="0.4">
      <c r="A12" s="47" t="s">
        <v>78</v>
      </c>
    </row>
    <row r="13" spans="1:4" ht="15" customHeight="1" x14ac:dyDescent="0.35">
      <c r="A13" s="46" t="s">
        <v>80</v>
      </c>
    </row>
    <row r="14" spans="1:4" ht="15" customHeight="1" x14ac:dyDescent="0.35">
      <c r="A14" s="46" t="s">
        <v>81</v>
      </c>
    </row>
    <row r="15" spans="1:4" ht="15" customHeight="1" x14ac:dyDescent="0.35">
      <c r="A15" s="46" t="s">
        <v>70</v>
      </c>
    </row>
    <row r="16" spans="1:4" ht="15" customHeight="1" x14ac:dyDescent="0.35">
      <c r="A16" s="46" t="s">
        <v>79</v>
      </c>
    </row>
    <row r="17" spans="1:2" ht="15" customHeight="1" x14ac:dyDescent="0.35">
      <c r="A17" s="46" t="s">
        <v>82</v>
      </c>
    </row>
    <row r="18" spans="1:2" ht="15" customHeight="1" x14ac:dyDescent="0.35">
      <c r="A18" s="46" t="s">
        <v>83</v>
      </c>
    </row>
    <row r="19" spans="1:2" ht="15" customHeight="1" x14ac:dyDescent="0.35">
      <c r="A19" s="46" t="s">
        <v>84</v>
      </c>
    </row>
    <row r="20" spans="1:2" ht="15" customHeight="1" x14ac:dyDescent="0.35">
      <c r="A20" s="46" t="s">
        <v>87</v>
      </c>
    </row>
    <row r="23" spans="1:2" ht="13.5" x14ac:dyDescent="0.35">
      <c r="A23" s="46" t="s">
        <v>71</v>
      </c>
    </row>
    <row r="25" spans="1:2" ht="13.5" x14ac:dyDescent="0.35">
      <c r="A25" s="46" t="s">
        <v>86</v>
      </c>
    </row>
    <row r="27" spans="1:2" ht="13.5" x14ac:dyDescent="0.35">
      <c r="A27" s="46" t="s">
        <v>85</v>
      </c>
      <c r="B27" s="46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workbookViewId="0">
      <selection sqref="A1:XFD1048576"/>
    </sheetView>
  </sheetViews>
  <sheetFormatPr defaultColWidth="9" defaultRowHeight="14.25" x14ac:dyDescent="0.45"/>
  <cols>
    <col min="1" max="16384" width="9" style="1"/>
  </cols>
  <sheetData>
    <row r="1" spans="1:11" x14ac:dyDescent="0.45">
      <c r="A1" s="1" t="s">
        <v>7</v>
      </c>
      <c r="B1" s="1" t="s">
        <v>13</v>
      </c>
      <c r="C1" s="1" t="s">
        <v>12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 x14ac:dyDescent="0.45">
      <c r="A2" s="1">
        <v>1</v>
      </c>
      <c r="B2" s="1">
        <v>21</v>
      </c>
      <c r="C2" s="1">
        <v>22</v>
      </c>
      <c r="D2" s="1">
        <v>5</v>
      </c>
      <c r="E2" s="1" t="s">
        <v>11</v>
      </c>
      <c r="F2" s="49">
        <v>-39.289000000000001</v>
      </c>
      <c r="G2" s="49">
        <v>-26.521999999999998</v>
      </c>
      <c r="H2" s="49">
        <v>34.677</v>
      </c>
      <c r="I2" s="49">
        <v>13.385999999999999</v>
      </c>
      <c r="J2" s="49">
        <v>2.202</v>
      </c>
      <c r="K2" s="49">
        <v>3.24</v>
      </c>
    </row>
    <row r="3" spans="1:11" x14ac:dyDescent="0.45">
      <c r="A3" s="1">
        <v>1</v>
      </c>
      <c r="B3" s="1">
        <v>21</v>
      </c>
      <c r="C3" s="1">
        <v>22</v>
      </c>
      <c r="D3" s="1">
        <v>5</v>
      </c>
      <c r="E3" s="1" t="s">
        <v>10</v>
      </c>
      <c r="F3" s="49">
        <v>-26.155999999999999</v>
      </c>
      <c r="G3" s="49">
        <v>-18.542000000000002</v>
      </c>
      <c r="H3" s="49">
        <v>-31.895</v>
      </c>
      <c r="I3" s="49">
        <v>-12.31</v>
      </c>
      <c r="J3" s="49">
        <v>-2.0249999999999999</v>
      </c>
      <c r="K3" s="49">
        <v>-2.98</v>
      </c>
    </row>
    <row r="4" spans="1:11" x14ac:dyDescent="0.45">
      <c r="A4" s="1">
        <v>1</v>
      </c>
      <c r="B4" s="1">
        <v>21</v>
      </c>
      <c r="C4" s="1">
        <v>22</v>
      </c>
      <c r="D4" s="1">
        <v>5</v>
      </c>
      <c r="E4" s="1" t="s">
        <v>9</v>
      </c>
      <c r="F4" s="49">
        <v>51.494</v>
      </c>
      <c r="G4" s="49">
        <v>35.267000000000003</v>
      </c>
      <c r="H4" s="49">
        <v>-15.481999999999999</v>
      </c>
      <c r="I4" s="49">
        <v>-5.976</v>
      </c>
      <c r="J4" s="49">
        <v>-0.98299999999999998</v>
      </c>
      <c r="K4" s="49">
        <v>-1.446</v>
      </c>
    </row>
    <row r="5" spans="1:11" x14ac:dyDescent="0.45">
      <c r="A5" s="1">
        <v>1</v>
      </c>
      <c r="B5" s="1">
        <v>21</v>
      </c>
      <c r="C5" s="1">
        <v>22</v>
      </c>
      <c r="D5" s="1">
        <v>5</v>
      </c>
      <c r="E5" s="1" t="s">
        <v>8</v>
      </c>
      <c r="F5" s="49">
        <v>-45.384999999999998</v>
      </c>
      <c r="G5" s="49">
        <v>-31.555</v>
      </c>
      <c r="H5" s="49">
        <v>-15.481999999999999</v>
      </c>
      <c r="I5" s="49">
        <v>-5.976</v>
      </c>
      <c r="J5" s="49">
        <v>-0.98299999999999998</v>
      </c>
      <c r="K5" s="49">
        <v>-1.446</v>
      </c>
    </row>
    <row r="6" spans="1:11" x14ac:dyDescent="0.45">
      <c r="A6" s="1">
        <v>1</v>
      </c>
      <c r="B6" s="1">
        <v>21</v>
      </c>
      <c r="C6" s="1">
        <v>22</v>
      </c>
      <c r="D6" s="1">
        <v>4</v>
      </c>
      <c r="E6" s="1" t="s">
        <v>11</v>
      </c>
      <c r="F6" s="49">
        <v>-79.625</v>
      </c>
      <c r="G6" s="49">
        <v>-50.2</v>
      </c>
      <c r="H6" s="49">
        <v>89.287000000000006</v>
      </c>
      <c r="I6" s="49">
        <v>33.939</v>
      </c>
      <c r="J6" s="49">
        <v>5.5679999999999996</v>
      </c>
      <c r="K6" s="49">
        <v>8.1920000000000002</v>
      </c>
    </row>
    <row r="7" spans="1:11" x14ac:dyDescent="0.45">
      <c r="A7" s="1">
        <v>1</v>
      </c>
      <c r="B7" s="1">
        <v>21</v>
      </c>
      <c r="C7" s="1">
        <v>22</v>
      </c>
      <c r="D7" s="1">
        <v>4</v>
      </c>
      <c r="E7" s="1" t="s">
        <v>10</v>
      </c>
      <c r="F7" s="49">
        <v>-58.671999999999997</v>
      </c>
      <c r="G7" s="49">
        <v>-36.203000000000003</v>
      </c>
      <c r="H7" s="49">
        <v>-82.843999999999994</v>
      </c>
      <c r="I7" s="49">
        <v>-31.489000000000001</v>
      </c>
      <c r="J7" s="49">
        <v>-5.1660000000000004</v>
      </c>
      <c r="K7" s="49">
        <v>-7.601</v>
      </c>
    </row>
    <row r="8" spans="1:11" x14ac:dyDescent="0.45">
      <c r="A8" s="1">
        <v>1</v>
      </c>
      <c r="B8" s="1">
        <v>21</v>
      </c>
      <c r="C8" s="1">
        <v>22</v>
      </c>
      <c r="D8" s="1">
        <v>4</v>
      </c>
      <c r="E8" s="1" t="s">
        <v>9</v>
      </c>
      <c r="F8" s="49">
        <v>106.417</v>
      </c>
      <c r="G8" s="49">
        <v>66.593999999999994</v>
      </c>
      <c r="H8" s="49">
        <v>-40.030999999999999</v>
      </c>
      <c r="I8" s="49">
        <v>-15.215999999999999</v>
      </c>
      <c r="J8" s="49">
        <v>-2.496</v>
      </c>
      <c r="K8" s="49">
        <v>-3.673</v>
      </c>
    </row>
    <row r="9" spans="1:11" x14ac:dyDescent="0.45">
      <c r="A9" s="1">
        <v>1</v>
      </c>
      <c r="B9" s="1">
        <v>21</v>
      </c>
      <c r="C9" s="1">
        <v>22</v>
      </c>
      <c r="D9" s="1">
        <v>4</v>
      </c>
      <c r="E9" s="1" t="s">
        <v>8</v>
      </c>
      <c r="F9" s="49">
        <v>-96.671999999999997</v>
      </c>
      <c r="G9" s="49">
        <v>-60.084000000000003</v>
      </c>
      <c r="H9" s="49">
        <v>-40.030999999999999</v>
      </c>
      <c r="I9" s="49">
        <v>-15.215999999999999</v>
      </c>
      <c r="J9" s="49">
        <v>-2.496</v>
      </c>
      <c r="K9" s="49">
        <v>-3.673</v>
      </c>
    </row>
    <row r="10" spans="1:11" x14ac:dyDescent="0.45">
      <c r="A10" s="1">
        <v>1</v>
      </c>
      <c r="B10" s="1">
        <v>21</v>
      </c>
      <c r="C10" s="1">
        <v>22</v>
      </c>
      <c r="D10" s="1">
        <v>3</v>
      </c>
      <c r="E10" s="1" t="s">
        <v>11</v>
      </c>
      <c r="F10" s="49">
        <v>-77.935000000000002</v>
      </c>
      <c r="G10" s="49">
        <v>-48.851999999999997</v>
      </c>
      <c r="H10" s="49">
        <v>137.71100000000001</v>
      </c>
      <c r="I10" s="49">
        <v>51.546999999999997</v>
      </c>
      <c r="J10" s="49">
        <v>8.3079999999999998</v>
      </c>
      <c r="K10" s="49">
        <v>12.223000000000001</v>
      </c>
    </row>
    <row r="11" spans="1:11" x14ac:dyDescent="0.45">
      <c r="A11" s="1">
        <v>1</v>
      </c>
      <c r="B11" s="1">
        <v>21</v>
      </c>
      <c r="C11" s="1">
        <v>22</v>
      </c>
      <c r="D11" s="1">
        <v>3</v>
      </c>
      <c r="E11" s="1" t="s">
        <v>10</v>
      </c>
      <c r="F11" s="49">
        <v>-60.762999999999998</v>
      </c>
      <c r="G11" s="49">
        <v>-37.627000000000002</v>
      </c>
      <c r="H11" s="49">
        <v>-127.224</v>
      </c>
      <c r="I11" s="49">
        <v>-47.639000000000003</v>
      </c>
      <c r="J11" s="49">
        <v>-7.6769999999999996</v>
      </c>
      <c r="K11" s="49">
        <v>-11.295</v>
      </c>
    </row>
    <row r="12" spans="1:11" x14ac:dyDescent="0.45">
      <c r="A12" s="1">
        <v>1</v>
      </c>
      <c r="B12" s="1">
        <v>21</v>
      </c>
      <c r="C12" s="1">
        <v>22</v>
      </c>
      <c r="D12" s="1">
        <v>3</v>
      </c>
      <c r="E12" s="1" t="s">
        <v>9</v>
      </c>
      <c r="F12" s="49">
        <v>105.538</v>
      </c>
      <c r="G12" s="49">
        <v>65.948999999999998</v>
      </c>
      <c r="H12" s="49">
        <v>-61.613</v>
      </c>
      <c r="I12" s="49">
        <v>-23.067</v>
      </c>
      <c r="J12" s="49">
        <v>-3.7170000000000001</v>
      </c>
      <c r="K12" s="49">
        <v>-5.4690000000000003</v>
      </c>
    </row>
    <row r="13" spans="1:11" x14ac:dyDescent="0.45">
      <c r="A13" s="1">
        <v>1</v>
      </c>
      <c r="B13" s="1">
        <v>21</v>
      </c>
      <c r="C13" s="1">
        <v>22</v>
      </c>
      <c r="D13" s="1">
        <v>3</v>
      </c>
      <c r="E13" s="1" t="s">
        <v>8</v>
      </c>
      <c r="F13" s="49">
        <v>-97.551000000000002</v>
      </c>
      <c r="G13" s="49">
        <v>-60.728999999999999</v>
      </c>
      <c r="H13" s="49">
        <v>-61.613</v>
      </c>
      <c r="I13" s="49">
        <v>-23.067</v>
      </c>
      <c r="J13" s="49">
        <v>-3.7170000000000001</v>
      </c>
      <c r="K13" s="49">
        <v>-5.4690000000000003</v>
      </c>
    </row>
    <row r="14" spans="1:11" x14ac:dyDescent="0.45">
      <c r="A14" s="1">
        <v>1</v>
      </c>
      <c r="B14" s="1">
        <v>21</v>
      </c>
      <c r="C14" s="1">
        <v>22</v>
      </c>
      <c r="D14" s="1">
        <v>2</v>
      </c>
      <c r="E14" s="1" t="s">
        <v>11</v>
      </c>
      <c r="F14" s="49">
        <v>-72.284999999999997</v>
      </c>
      <c r="G14" s="49">
        <v>-45.421999999999997</v>
      </c>
      <c r="H14" s="49">
        <v>174.33799999999999</v>
      </c>
      <c r="I14" s="49">
        <v>64.804000000000002</v>
      </c>
      <c r="J14" s="49">
        <v>10.279</v>
      </c>
      <c r="K14" s="49">
        <v>15.122</v>
      </c>
    </row>
    <row r="15" spans="1:11" x14ac:dyDescent="0.45">
      <c r="A15" s="1">
        <v>1</v>
      </c>
      <c r="B15" s="1">
        <v>21</v>
      </c>
      <c r="C15" s="1">
        <v>22</v>
      </c>
      <c r="D15" s="1">
        <v>2</v>
      </c>
      <c r="E15" s="1" t="s">
        <v>10</v>
      </c>
      <c r="F15" s="49">
        <v>-65.498000000000005</v>
      </c>
      <c r="G15" s="49">
        <v>-40.600999999999999</v>
      </c>
      <c r="H15" s="49">
        <v>-162.16</v>
      </c>
      <c r="I15" s="49">
        <v>-60.201999999999998</v>
      </c>
      <c r="J15" s="49">
        <v>-9.5570000000000004</v>
      </c>
      <c r="K15" s="49">
        <v>-14.061</v>
      </c>
    </row>
    <row r="16" spans="1:11" x14ac:dyDescent="0.45">
      <c r="A16" s="1">
        <v>1</v>
      </c>
      <c r="B16" s="1">
        <v>21</v>
      </c>
      <c r="C16" s="1">
        <v>22</v>
      </c>
      <c r="D16" s="1">
        <v>2</v>
      </c>
      <c r="E16" s="1" t="s">
        <v>9</v>
      </c>
      <c r="F16" s="49">
        <v>103.123</v>
      </c>
      <c r="G16" s="49">
        <v>64.459999999999994</v>
      </c>
      <c r="H16" s="49">
        <v>-78.254999999999995</v>
      </c>
      <c r="I16" s="49">
        <v>-29.071000000000002</v>
      </c>
      <c r="J16" s="49">
        <v>-4.6130000000000004</v>
      </c>
      <c r="K16" s="49">
        <v>-6.7869999999999999</v>
      </c>
    </row>
    <row r="17" spans="1:11" x14ac:dyDescent="0.45">
      <c r="A17" s="1">
        <v>1</v>
      </c>
      <c r="B17" s="1">
        <v>21</v>
      </c>
      <c r="C17" s="1">
        <v>22</v>
      </c>
      <c r="D17" s="1">
        <v>2</v>
      </c>
      <c r="E17" s="1" t="s">
        <v>8</v>
      </c>
      <c r="F17" s="49">
        <v>-99.965999999999994</v>
      </c>
      <c r="G17" s="49">
        <v>-62.218000000000004</v>
      </c>
      <c r="H17" s="49">
        <v>-78.254999999999995</v>
      </c>
      <c r="I17" s="49">
        <v>-29.071000000000002</v>
      </c>
      <c r="J17" s="49">
        <v>-4.6130000000000004</v>
      </c>
      <c r="K17" s="49">
        <v>-6.7869999999999999</v>
      </c>
    </row>
    <row r="18" spans="1:11" x14ac:dyDescent="0.45">
      <c r="A18" s="1">
        <v>1</v>
      </c>
      <c r="B18" s="1">
        <v>21</v>
      </c>
      <c r="C18" s="1">
        <v>22</v>
      </c>
      <c r="D18" s="1">
        <v>1</v>
      </c>
      <c r="E18" s="1" t="s">
        <v>11</v>
      </c>
      <c r="F18" s="49">
        <v>-29.2</v>
      </c>
      <c r="G18" s="49">
        <v>-20.341999999999999</v>
      </c>
      <c r="H18" s="49">
        <v>194.61099999999999</v>
      </c>
      <c r="I18" s="49">
        <v>68.379000000000005</v>
      </c>
      <c r="J18" s="49">
        <v>11.095000000000001</v>
      </c>
      <c r="K18" s="49">
        <v>16.323</v>
      </c>
    </row>
    <row r="19" spans="1:11" x14ac:dyDescent="0.45">
      <c r="A19" s="1">
        <v>1</v>
      </c>
      <c r="B19" s="1">
        <v>21</v>
      </c>
      <c r="C19" s="1">
        <v>22</v>
      </c>
      <c r="D19" s="1">
        <v>1</v>
      </c>
      <c r="E19" s="1" t="s">
        <v>10</v>
      </c>
      <c r="F19" s="49">
        <v>-22.212</v>
      </c>
      <c r="G19" s="49">
        <v>-16.324999999999999</v>
      </c>
      <c r="H19" s="49">
        <v>-176.93199999999999</v>
      </c>
      <c r="I19" s="49">
        <v>-62.225999999999999</v>
      </c>
      <c r="J19" s="49">
        <v>-10.092000000000001</v>
      </c>
      <c r="K19" s="49">
        <v>-14.848000000000001</v>
      </c>
    </row>
    <row r="20" spans="1:11" x14ac:dyDescent="0.45">
      <c r="A20" s="1">
        <v>1</v>
      </c>
      <c r="B20" s="1">
        <v>21</v>
      </c>
      <c r="C20" s="1">
        <v>22</v>
      </c>
      <c r="D20" s="1">
        <v>1</v>
      </c>
      <c r="E20" s="1" t="s">
        <v>9</v>
      </c>
      <c r="F20" s="49">
        <v>39.207000000000001</v>
      </c>
      <c r="G20" s="49">
        <v>27.809000000000001</v>
      </c>
      <c r="H20" s="49">
        <v>-86.405000000000001</v>
      </c>
      <c r="I20" s="49">
        <v>-30.373000000000001</v>
      </c>
      <c r="J20" s="49">
        <v>-4.9269999999999996</v>
      </c>
      <c r="K20" s="49">
        <v>-7.2489999999999997</v>
      </c>
    </row>
    <row r="21" spans="1:11" x14ac:dyDescent="0.45">
      <c r="A21" s="1">
        <v>1</v>
      </c>
      <c r="B21" s="1">
        <v>21</v>
      </c>
      <c r="C21" s="1">
        <v>22</v>
      </c>
      <c r="D21" s="1">
        <v>1</v>
      </c>
      <c r="E21" s="1" t="s">
        <v>8</v>
      </c>
      <c r="F21" s="49">
        <v>-35.957000000000001</v>
      </c>
      <c r="G21" s="49">
        <v>-25.940999999999999</v>
      </c>
      <c r="H21" s="49">
        <v>-86.405000000000001</v>
      </c>
      <c r="I21" s="49">
        <v>-30.373000000000001</v>
      </c>
      <c r="J21" s="49">
        <v>-4.9269999999999996</v>
      </c>
      <c r="K21" s="49">
        <v>-7.2489999999999997</v>
      </c>
    </row>
    <row r="22" spans="1:11" x14ac:dyDescent="0.45">
      <c r="A22" s="1">
        <v>1</v>
      </c>
      <c r="B22" s="1">
        <v>22</v>
      </c>
      <c r="C22" s="1">
        <v>23</v>
      </c>
      <c r="D22" s="1">
        <v>5</v>
      </c>
      <c r="E22" s="1" t="s">
        <v>11</v>
      </c>
      <c r="F22" s="49">
        <v>-20.59</v>
      </c>
      <c r="G22" s="49">
        <v>-14.882</v>
      </c>
      <c r="H22" s="49">
        <v>36.899000000000001</v>
      </c>
      <c r="I22" s="49">
        <v>14.202</v>
      </c>
      <c r="J22" s="49">
        <v>2.3410000000000002</v>
      </c>
      <c r="K22" s="49">
        <v>3.444</v>
      </c>
    </row>
    <row r="23" spans="1:11" x14ac:dyDescent="0.45">
      <c r="A23" s="1">
        <v>1</v>
      </c>
      <c r="B23" s="1">
        <v>22</v>
      </c>
      <c r="C23" s="1">
        <v>23</v>
      </c>
      <c r="D23" s="1">
        <v>5</v>
      </c>
      <c r="E23" s="1" t="s">
        <v>10</v>
      </c>
      <c r="F23" s="49">
        <v>-32.914000000000001</v>
      </c>
      <c r="G23" s="49">
        <v>-22.029</v>
      </c>
      <c r="H23" s="49">
        <v>-36.451999999999998</v>
      </c>
      <c r="I23" s="49">
        <v>-14.039</v>
      </c>
      <c r="J23" s="49">
        <v>-2.3130000000000002</v>
      </c>
      <c r="K23" s="49">
        <v>-3.403</v>
      </c>
    </row>
    <row r="24" spans="1:11" x14ac:dyDescent="0.45">
      <c r="A24" s="1">
        <v>1</v>
      </c>
      <c r="B24" s="1">
        <v>22</v>
      </c>
      <c r="C24" s="1">
        <v>23</v>
      </c>
      <c r="D24" s="1">
        <v>5</v>
      </c>
      <c r="E24" s="1" t="s">
        <v>9</v>
      </c>
      <c r="F24" s="49">
        <v>39.564</v>
      </c>
      <c r="G24" s="49">
        <v>27.645</v>
      </c>
      <c r="H24" s="49">
        <v>-19.303000000000001</v>
      </c>
      <c r="I24" s="49">
        <v>-7.4320000000000004</v>
      </c>
      <c r="J24" s="49">
        <v>-1.2250000000000001</v>
      </c>
      <c r="K24" s="49">
        <v>-1.802</v>
      </c>
    </row>
    <row r="25" spans="1:11" x14ac:dyDescent="0.45">
      <c r="A25" s="1">
        <v>1</v>
      </c>
      <c r="B25" s="1">
        <v>22</v>
      </c>
      <c r="C25" s="1">
        <v>23</v>
      </c>
      <c r="D25" s="1">
        <v>5</v>
      </c>
      <c r="E25" s="1" t="s">
        <v>8</v>
      </c>
      <c r="F25" s="49">
        <v>-46.05</v>
      </c>
      <c r="G25" s="49">
        <v>-31.407</v>
      </c>
      <c r="H25" s="49">
        <v>-19.303000000000001</v>
      </c>
      <c r="I25" s="49">
        <v>-7.4320000000000004</v>
      </c>
      <c r="J25" s="49">
        <v>-1.2250000000000001</v>
      </c>
      <c r="K25" s="49">
        <v>-1.802</v>
      </c>
    </row>
    <row r="26" spans="1:11" x14ac:dyDescent="0.45">
      <c r="A26" s="1">
        <v>1</v>
      </c>
      <c r="B26" s="1">
        <v>22</v>
      </c>
      <c r="C26" s="1">
        <v>23</v>
      </c>
      <c r="D26" s="1">
        <v>4</v>
      </c>
      <c r="E26" s="1" t="s">
        <v>11</v>
      </c>
      <c r="F26" s="49">
        <v>-47.109000000000002</v>
      </c>
      <c r="G26" s="49">
        <v>-29.388000000000002</v>
      </c>
      <c r="H26" s="49">
        <v>93.575000000000003</v>
      </c>
      <c r="I26" s="49">
        <v>35.524000000000001</v>
      </c>
      <c r="J26" s="49">
        <v>5.83</v>
      </c>
      <c r="K26" s="49">
        <v>8.577</v>
      </c>
    </row>
    <row r="27" spans="1:11" x14ac:dyDescent="0.45">
      <c r="A27" s="1">
        <v>1</v>
      </c>
      <c r="B27" s="1">
        <v>22</v>
      </c>
      <c r="C27" s="1">
        <v>23</v>
      </c>
      <c r="D27" s="1">
        <v>4</v>
      </c>
      <c r="E27" s="1" t="s">
        <v>10</v>
      </c>
      <c r="F27" s="49">
        <v>-64.494</v>
      </c>
      <c r="G27" s="49">
        <v>-40.226999999999997</v>
      </c>
      <c r="H27" s="49">
        <v>-93.078000000000003</v>
      </c>
      <c r="I27" s="49">
        <v>-35.344000000000001</v>
      </c>
      <c r="J27" s="49">
        <v>-5.8</v>
      </c>
      <c r="K27" s="49">
        <v>-8.5329999999999995</v>
      </c>
    </row>
    <row r="28" spans="1:11" x14ac:dyDescent="0.45">
      <c r="A28" s="1">
        <v>1</v>
      </c>
      <c r="B28" s="1">
        <v>22</v>
      </c>
      <c r="C28" s="1">
        <v>23</v>
      </c>
      <c r="D28" s="1">
        <v>4</v>
      </c>
      <c r="E28" s="1" t="s">
        <v>9</v>
      </c>
      <c r="F28" s="49">
        <v>85.162000000000006</v>
      </c>
      <c r="G28" s="49">
        <v>53.121000000000002</v>
      </c>
      <c r="H28" s="49">
        <v>-49.119</v>
      </c>
      <c r="I28" s="49">
        <v>-18.649999999999999</v>
      </c>
      <c r="J28" s="49">
        <v>-3.0609999999999999</v>
      </c>
      <c r="K28" s="49">
        <v>-4.5030000000000001</v>
      </c>
    </row>
    <row r="29" spans="1:11" x14ac:dyDescent="0.45">
      <c r="A29" s="1">
        <v>1</v>
      </c>
      <c r="B29" s="1">
        <v>22</v>
      </c>
      <c r="C29" s="1">
        <v>23</v>
      </c>
      <c r="D29" s="1">
        <v>4</v>
      </c>
      <c r="E29" s="1" t="s">
        <v>8</v>
      </c>
      <c r="F29" s="49">
        <v>-94.311999999999998</v>
      </c>
      <c r="G29" s="49">
        <v>-58.826999999999998</v>
      </c>
      <c r="H29" s="49">
        <v>-49.119</v>
      </c>
      <c r="I29" s="49">
        <v>-18.649999999999999</v>
      </c>
      <c r="J29" s="49">
        <v>-3.0609999999999999</v>
      </c>
      <c r="K29" s="49">
        <v>-4.5030000000000001</v>
      </c>
    </row>
    <row r="30" spans="1:11" x14ac:dyDescent="0.45">
      <c r="A30" s="1">
        <v>1</v>
      </c>
      <c r="B30" s="1">
        <v>22</v>
      </c>
      <c r="C30" s="1">
        <v>23</v>
      </c>
      <c r="D30" s="1">
        <v>3</v>
      </c>
      <c r="E30" s="1" t="s">
        <v>11</v>
      </c>
      <c r="F30" s="49">
        <v>-48.203000000000003</v>
      </c>
      <c r="G30" s="49">
        <v>-30.204000000000001</v>
      </c>
      <c r="H30" s="49">
        <v>139.34100000000001</v>
      </c>
      <c r="I30" s="49">
        <v>52.177999999999997</v>
      </c>
      <c r="J30" s="49">
        <v>8.4120000000000008</v>
      </c>
      <c r="K30" s="49">
        <v>12.375999999999999</v>
      </c>
    </row>
    <row r="31" spans="1:11" x14ac:dyDescent="0.45">
      <c r="A31" s="1">
        <v>1</v>
      </c>
      <c r="B31" s="1">
        <v>22</v>
      </c>
      <c r="C31" s="1">
        <v>23</v>
      </c>
      <c r="D31" s="1">
        <v>3</v>
      </c>
      <c r="E31" s="1" t="s">
        <v>10</v>
      </c>
      <c r="F31" s="49">
        <v>-63.808</v>
      </c>
      <c r="G31" s="49">
        <v>-39.677999999999997</v>
      </c>
      <c r="H31" s="49">
        <v>-139.50200000000001</v>
      </c>
      <c r="I31" s="49">
        <v>-52.234000000000002</v>
      </c>
      <c r="J31" s="49">
        <v>-8.4209999999999994</v>
      </c>
      <c r="K31" s="49">
        <v>-12.388999999999999</v>
      </c>
    </row>
    <row r="32" spans="1:11" x14ac:dyDescent="0.45">
      <c r="A32" s="1">
        <v>1</v>
      </c>
      <c r="B32" s="1">
        <v>22</v>
      </c>
      <c r="C32" s="1">
        <v>23</v>
      </c>
      <c r="D32" s="1">
        <v>3</v>
      </c>
      <c r="E32" s="1" t="s">
        <v>9</v>
      </c>
      <c r="F32" s="49">
        <v>85.631</v>
      </c>
      <c r="G32" s="49">
        <v>53.481000000000002</v>
      </c>
      <c r="H32" s="49">
        <v>-73.38</v>
      </c>
      <c r="I32" s="49">
        <v>-27.477</v>
      </c>
      <c r="J32" s="49">
        <v>-4.43</v>
      </c>
      <c r="K32" s="49">
        <v>-6.5170000000000003</v>
      </c>
    </row>
    <row r="33" spans="1:11" x14ac:dyDescent="0.45">
      <c r="A33" s="1">
        <v>1</v>
      </c>
      <c r="B33" s="1">
        <v>22</v>
      </c>
      <c r="C33" s="1">
        <v>23</v>
      </c>
      <c r="D33" s="1">
        <v>3</v>
      </c>
      <c r="E33" s="1" t="s">
        <v>8</v>
      </c>
      <c r="F33" s="49">
        <v>-93.843000000000004</v>
      </c>
      <c r="G33" s="49">
        <v>-58.466999999999999</v>
      </c>
      <c r="H33" s="49">
        <v>-73.38</v>
      </c>
      <c r="I33" s="49">
        <v>-27.477</v>
      </c>
      <c r="J33" s="49">
        <v>-4.43</v>
      </c>
      <c r="K33" s="49">
        <v>-6.5170000000000003</v>
      </c>
    </row>
    <row r="34" spans="1:11" x14ac:dyDescent="0.45">
      <c r="A34" s="1">
        <v>1</v>
      </c>
      <c r="B34" s="1">
        <v>22</v>
      </c>
      <c r="C34" s="1">
        <v>23</v>
      </c>
      <c r="D34" s="1">
        <v>2</v>
      </c>
      <c r="E34" s="1" t="s">
        <v>11</v>
      </c>
      <c r="F34" s="49">
        <v>-51.662999999999997</v>
      </c>
      <c r="G34" s="49">
        <v>-32.222999999999999</v>
      </c>
      <c r="H34" s="49">
        <v>175.791</v>
      </c>
      <c r="I34" s="49">
        <v>65.197999999999993</v>
      </c>
      <c r="J34" s="49">
        <v>10.366</v>
      </c>
      <c r="K34" s="49">
        <v>15.25</v>
      </c>
    </row>
    <row r="35" spans="1:11" x14ac:dyDescent="0.45">
      <c r="A35" s="1">
        <v>1</v>
      </c>
      <c r="B35" s="1">
        <v>22</v>
      </c>
      <c r="C35" s="1">
        <v>23</v>
      </c>
      <c r="D35" s="1">
        <v>2</v>
      </c>
      <c r="E35" s="1" t="s">
        <v>10</v>
      </c>
      <c r="F35" s="49">
        <v>-60.249000000000002</v>
      </c>
      <c r="G35" s="49">
        <v>-37.622</v>
      </c>
      <c r="H35" s="49">
        <v>-176.09399999999999</v>
      </c>
      <c r="I35" s="49">
        <v>-65.337999999999994</v>
      </c>
      <c r="J35" s="49">
        <v>-10.382999999999999</v>
      </c>
      <c r="K35" s="49">
        <v>-15.276</v>
      </c>
    </row>
    <row r="36" spans="1:11" x14ac:dyDescent="0.45">
      <c r="A36" s="1">
        <v>1</v>
      </c>
      <c r="B36" s="1">
        <v>22</v>
      </c>
      <c r="C36" s="1">
        <v>23</v>
      </c>
      <c r="D36" s="1">
        <v>2</v>
      </c>
      <c r="E36" s="1" t="s">
        <v>9</v>
      </c>
      <c r="F36" s="49">
        <v>87.477999999999994</v>
      </c>
      <c r="G36" s="49">
        <v>54.552999999999997</v>
      </c>
      <c r="H36" s="49">
        <v>-92.600999999999999</v>
      </c>
      <c r="I36" s="49">
        <v>-34.351999999999997</v>
      </c>
      <c r="J36" s="49">
        <v>-5.46</v>
      </c>
      <c r="K36" s="49">
        <v>-8.0329999999999995</v>
      </c>
    </row>
    <row r="37" spans="1:11" x14ac:dyDescent="0.45">
      <c r="A37" s="1">
        <v>1</v>
      </c>
      <c r="B37" s="1">
        <v>22</v>
      </c>
      <c r="C37" s="1">
        <v>23</v>
      </c>
      <c r="D37" s="1">
        <v>2</v>
      </c>
      <c r="E37" s="1" t="s">
        <v>8</v>
      </c>
      <c r="F37" s="49">
        <v>-91.995999999999995</v>
      </c>
      <c r="G37" s="49">
        <v>-57.395000000000003</v>
      </c>
      <c r="H37" s="49">
        <v>-92.600999999999999</v>
      </c>
      <c r="I37" s="49">
        <v>-34.351999999999997</v>
      </c>
      <c r="J37" s="49">
        <v>-5.46</v>
      </c>
      <c r="K37" s="49">
        <v>-8.0329999999999995</v>
      </c>
    </row>
    <row r="38" spans="1:11" x14ac:dyDescent="0.45">
      <c r="A38" s="1">
        <v>1</v>
      </c>
      <c r="B38" s="1">
        <v>22</v>
      </c>
      <c r="C38" s="1">
        <v>23</v>
      </c>
      <c r="D38" s="1">
        <v>1</v>
      </c>
      <c r="E38" s="1" t="s">
        <v>11</v>
      </c>
      <c r="F38" s="49">
        <v>-15.053000000000001</v>
      </c>
      <c r="G38" s="49">
        <v>-11.558999999999999</v>
      </c>
      <c r="H38" s="49">
        <v>185.99700000000001</v>
      </c>
      <c r="I38" s="49">
        <v>65.512</v>
      </c>
      <c r="J38" s="49">
        <v>10.624000000000001</v>
      </c>
      <c r="K38" s="49">
        <v>15.63</v>
      </c>
    </row>
    <row r="39" spans="1:11" x14ac:dyDescent="0.45">
      <c r="A39" s="1">
        <v>1</v>
      </c>
      <c r="B39" s="1">
        <v>22</v>
      </c>
      <c r="C39" s="1">
        <v>23</v>
      </c>
      <c r="D39" s="1">
        <v>1</v>
      </c>
      <c r="E39" s="1" t="s">
        <v>10</v>
      </c>
      <c r="F39" s="49">
        <v>-28.605</v>
      </c>
      <c r="G39" s="49">
        <v>-19.437000000000001</v>
      </c>
      <c r="H39" s="49">
        <v>-188.196</v>
      </c>
      <c r="I39" s="49">
        <v>-66.254000000000005</v>
      </c>
      <c r="J39" s="49">
        <v>-10.744999999999999</v>
      </c>
      <c r="K39" s="49">
        <v>-15.808</v>
      </c>
    </row>
    <row r="40" spans="1:11" x14ac:dyDescent="0.45">
      <c r="A40" s="1">
        <v>1</v>
      </c>
      <c r="B40" s="1">
        <v>22</v>
      </c>
      <c r="C40" s="1">
        <v>23</v>
      </c>
      <c r="D40" s="1">
        <v>1</v>
      </c>
      <c r="E40" s="1" t="s">
        <v>9</v>
      </c>
      <c r="F40" s="49">
        <v>29.646000000000001</v>
      </c>
      <c r="G40" s="49">
        <v>21.677</v>
      </c>
      <c r="H40" s="49">
        <v>-98.471999999999994</v>
      </c>
      <c r="I40" s="49">
        <v>-34.674999999999997</v>
      </c>
      <c r="J40" s="49">
        <v>-5.6230000000000002</v>
      </c>
      <c r="K40" s="49">
        <v>-8.2729999999999997</v>
      </c>
    </row>
    <row r="41" spans="1:11" x14ac:dyDescent="0.45">
      <c r="A41" s="1">
        <v>1</v>
      </c>
      <c r="B41" s="1">
        <v>22</v>
      </c>
      <c r="C41" s="1">
        <v>23</v>
      </c>
      <c r="D41" s="1">
        <v>1</v>
      </c>
      <c r="E41" s="1" t="s">
        <v>8</v>
      </c>
      <c r="F41" s="49">
        <v>-36.777999999999999</v>
      </c>
      <c r="G41" s="49">
        <v>-25.823</v>
      </c>
      <c r="H41" s="49">
        <v>-98.471999999999994</v>
      </c>
      <c r="I41" s="49">
        <v>-34.674999999999997</v>
      </c>
      <c r="J41" s="49">
        <v>-5.6230000000000002</v>
      </c>
      <c r="K41" s="49">
        <v>-8.2729999999999997</v>
      </c>
    </row>
    <row r="42" spans="1:11" x14ac:dyDescent="0.45">
      <c r="A42" s="1">
        <v>1</v>
      </c>
      <c r="B42" s="1">
        <v>23</v>
      </c>
      <c r="C42" s="1">
        <v>24</v>
      </c>
      <c r="D42" s="1">
        <v>5</v>
      </c>
      <c r="E42" s="1" t="s">
        <v>11</v>
      </c>
      <c r="F42" s="49">
        <v>-18.780999999999999</v>
      </c>
      <c r="G42" s="49">
        <v>-12.755000000000001</v>
      </c>
      <c r="H42" s="49">
        <v>36.173000000000002</v>
      </c>
      <c r="I42" s="49">
        <v>13.868</v>
      </c>
      <c r="J42" s="49">
        <v>2.29</v>
      </c>
      <c r="K42" s="49">
        <v>3.3679999999999999</v>
      </c>
    </row>
    <row r="43" spans="1:11" x14ac:dyDescent="0.45">
      <c r="A43" s="1">
        <v>1</v>
      </c>
      <c r="B43" s="1">
        <v>23</v>
      </c>
      <c r="C43" s="1">
        <v>24</v>
      </c>
      <c r="D43" s="1">
        <v>5</v>
      </c>
      <c r="E43" s="1" t="s">
        <v>10</v>
      </c>
      <c r="F43" s="49">
        <v>-26.568000000000001</v>
      </c>
      <c r="G43" s="49">
        <v>-17.206</v>
      </c>
      <c r="H43" s="49">
        <v>-20.64</v>
      </c>
      <c r="I43" s="49">
        <v>-7.899</v>
      </c>
      <c r="J43" s="49">
        <v>-1.304</v>
      </c>
      <c r="K43" s="49">
        <v>-1.9179999999999999</v>
      </c>
    </row>
    <row r="44" spans="1:11" x14ac:dyDescent="0.45">
      <c r="A44" s="1">
        <v>1</v>
      </c>
      <c r="B44" s="1">
        <v>23</v>
      </c>
      <c r="C44" s="1">
        <v>24</v>
      </c>
      <c r="D44" s="1">
        <v>5</v>
      </c>
      <c r="E44" s="1" t="s">
        <v>9</v>
      </c>
      <c r="F44" s="49">
        <v>36.734999999999999</v>
      </c>
      <c r="G44" s="49">
        <v>24.832999999999998</v>
      </c>
      <c r="H44" s="49">
        <v>-17.753</v>
      </c>
      <c r="I44" s="49">
        <v>-6.8019999999999996</v>
      </c>
      <c r="J44" s="49">
        <v>-1.123</v>
      </c>
      <c r="K44" s="49">
        <v>-1.6519999999999999</v>
      </c>
    </row>
    <row r="45" spans="1:11" x14ac:dyDescent="0.45">
      <c r="A45" s="1">
        <v>1</v>
      </c>
      <c r="B45" s="1">
        <v>23</v>
      </c>
      <c r="C45" s="1">
        <v>24</v>
      </c>
      <c r="D45" s="1">
        <v>5</v>
      </c>
      <c r="E45" s="1" t="s">
        <v>8</v>
      </c>
      <c r="F45" s="49">
        <v>-41.600999999999999</v>
      </c>
      <c r="G45" s="49">
        <v>-27.614999999999998</v>
      </c>
      <c r="H45" s="49">
        <v>-17.753</v>
      </c>
      <c r="I45" s="49">
        <v>-6.8019999999999996</v>
      </c>
      <c r="J45" s="49">
        <v>-1.123</v>
      </c>
      <c r="K45" s="49">
        <v>-1.6519999999999999</v>
      </c>
    </row>
    <row r="46" spans="1:11" x14ac:dyDescent="0.45">
      <c r="A46" s="1">
        <v>1</v>
      </c>
      <c r="B46" s="1">
        <v>23</v>
      </c>
      <c r="C46" s="1">
        <v>24</v>
      </c>
      <c r="D46" s="1">
        <v>4</v>
      </c>
      <c r="E46" s="1" t="s">
        <v>11</v>
      </c>
      <c r="F46" s="49">
        <v>-31.898</v>
      </c>
      <c r="G46" s="49">
        <v>-20.202999999999999</v>
      </c>
      <c r="H46" s="49">
        <v>88.36</v>
      </c>
      <c r="I46" s="49">
        <v>33.487000000000002</v>
      </c>
      <c r="J46" s="49">
        <v>5.4960000000000004</v>
      </c>
      <c r="K46" s="49">
        <v>8.0860000000000003</v>
      </c>
    </row>
    <row r="47" spans="1:11" x14ac:dyDescent="0.45">
      <c r="A47" s="1">
        <v>1</v>
      </c>
      <c r="B47" s="1">
        <v>23</v>
      </c>
      <c r="C47" s="1">
        <v>24</v>
      </c>
      <c r="D47" s="1">
        <v>4</v>
      </c>
      <c r="E47" s="1" t="s">
        <v>10</v>
      </c>
      <c r="F47" s="49">
        <v>-42.228000000000002</v>
      </c>
      <c r="G47" s="49">
        <v>-26.974</v>
      </c>
      <c r="H47" s="49">
        <v>-51.256</v>
      </c>
      <c r="I47" s="49">
        <v>-19.419</v>
      </c>
      <c r="J47" s="49">
        <v>-3.1859999999999999</v>
      </c>
      <c r="K47" s="49">
        <v>-4.6879999999999997</v>
      </c>
    </row>
    <row r="48" spans="1:11" x14ac:dyDescent="0.45">
      <c r="A48" s="1">
        <v>1</v>
      </c>
      <c r="B48" s="1">
        <v>23</v>
      </c>
      <c r="C48" s="1">
        <v>24</v>
      </c>
      <c r="D48" s="1">
        <v>4</v>
      </c>
      <c r="E48" s="1" t="s">
        <v>9</v>
      </c>
      <c r="F48" s="49">
        <v>59.491999999999997</v>
      </c>
      <c r="G48" s="49">
        <v>38.332000000000001</v>
      </c>
      <c r="H48" s="49">
        <v>-43.63</v>
      </c>
      <c r="I48" s="49">
        <v>-16.533000000000001</v>
      </c>
      <c r="J48" s="49">
        <v>-2.7130000000000001</v>
      </c>
      <c r="K48" s="49">
        <v>-3.992</v>
      </c>
    </row>
    <row r="49" spans="1:11" x14ac:dyDescent="0.45">
      <c r="A49" s="1">
        <v>1</v>
      </c>
      <c r="B49" s="1">
        <v>23</v>
      </c>
      <c r="C49" s="1">
        <v>24</v>
      </c>
      <c r="D49" s="1">
        <v>4</v>
      </c>
      <c r="E49" s="1" t="s">
        <v>8</v>
      </c>
      <c r="F49" s="49">
        <v>-65.947999999999993</v>
      </c>
      <c r="G49" s="49">
        <v>-42.564</v>
      </c>
      <c r="H49" s="49">
        <v>-43.63</v>
      </c>
      <c r="I49" s="49">
        <v>-16.533000000000001</v>
      </c>
      <c r="J49" s="49">
        <v>-2.7130000000000001</v>
      </c>
      <c r="K49" s="49">
        <v>-3.992</v>
      </c>
    </row>
    <row r="50" spans="1:11" x14ac:dyDescent="0.45">
      <c r="A50" s="1">
        <v>1</v>
      </c>
      <c r="B50" s="1">
        <v>23</v>
      </c>
      <c r="C50" s="1">
        <v>24</v>
      </c>
      <c r="D50" s="1">
        <v>3</v>
      </c>
      <c r="E50" s="1" t="s">
        <v>11</v>
      </c>
      <c r="F50" s="49">
        <v>-31.552</v>
      </c>
      <c r="G50" s="49">
        <v>-20.164999999999999</v>
      </c>
      <c r="H50" s="49">
        <v>126.27200000000001</v>
      </c>
      <c r="I50" s="49">
        <v>47.261000000000003</v>
      </c>
      <c r="J50" s="49">
        <v>7.6269999999999998</v>
      </c>
      <c r="K50" s="49">
        <v>11.221</v>
      </c>
    </row>
    <row r="51" spans="1:11" x14ac:dyDescent="0.45">
      <c r="A51" s="1">
        <v>1</v>
      </c>
      <c r="B51" s="1">
        <v>23</v>
      </c>
      <c r="C51" s="1">
        <v>24</v>
      </c>
      <c r="D51" s="1">
        <v>3</v>
      </c>
      <c r="E51" s="1" t="s">
        <v>10</v>
      </c>
      <c r="F51" s="49">
        <v>-41.6</v>
      </c>
      <c r="G51" s="49">
        <v>-26.492000000000001</v>
      </c>
      <c r="H51" s="49">
        <v>-72.081999999999994</v>
      </c>
      <c r="I51" s="49">
        <v>-26.984999999999999</v>
      </c>
      <c r="J51" s="49">
        <v>-4.3570000000000002</v>
      </c>
      <c r="K51" s="49">
        <v>-6.4089999999999998</v>
      </c>
    </row>
    <row r="52" spans="1:11" x14ac:dyDescent="0.45">
      <c r="A52" s="1">
        <v>1</v>
      </c>
      <c r="B52" s="1">
        <v>23</v>
      </c>
      <c r="C52" s="1">
        <v>24</v>
      </c>
      <c r="D52" s="1">
        <v>3</v>
      </c>
      <c r="E52" s="1" t="s">
        <v>9</v>
      </c>
      <c r="F52" s="49">
        <v>59.58</v>
      </c>
      <c r="G52" s="49">
        <v>38.470999999999997</v>
      </c>
      <c r="H52" s="49">
        <v>-61.984999999999999</v>
      </c>
      <c r="I52" s="49">
        <v>-23.202000000000002</v>
      </c>
      <c r="J52" s="49">
        <v>-3.7450000000000001</v>
      </c>
      <c r="K52" s="49">
        <v>-5.51</v>
      </c>
    </row>
    <row r="53" spans="1:11" x14ac:dyDescent="0.45">
      <c r="A53" s="1">
        <v>1</v>
      </c>
      <c r="B53" s="1">
        <v>23</v>
      </c>
      <c r="C53" s="1">
        <v>24</v>
      </c>
      <c r="D53" s="1">
        <v>3</v>
      </c>
      <c r="E53" s="1" t="s">
        <v>8</v>
      </c>
      <c r="F53" s="49">
        <v>-65.86</v>
      </c>
      <c r="G53" s="49">
        <v>-42.424999999999997</v>
      </c>
      <c r="H53" s="49">
        <v>-61.984999999999999</v>
      </c>
      <c r="I53" s="49">
        <v>-23.202000000000002</v>
      </c>
      <c r="J53" s="49">
        <v>-3.7450000000000001</v>
      </c>
      <c r="K53" s="49">
        <v>-5.51</v>
      </c>
    </row>
    <row r="54" spans="1:11" x14ac:dyDescent="0.45">
      <c r="A54" s="1">
        <v>1</v>
      </c>
      <c r="B54" s="1">
        <v>23</v>
      </c>
      <c r="C54" s="1">
        <v>24</v>
      </c>
      <c r="D54" s="1">
        <v>2</v>
      </c>
      <c r="E54" s="1" t="s">
        <v>11</v>
      </c>
      <c r="F54" s="49">
        <v>-33.052</v>
      </c>
      <c r="G54" s="49">
        <v>-21.091000000000001</v>
      </c>
      <c r="H54" s="49">
        <v>155.18799999999999</v>
      </c>
      <c r="I54" s="49">
        <v>57.523000000000003</v>
      </c>
      <c r="J54" s="49">
        <v>9.1609999999999996</v>
      </c>
      <c r="K54" s="49">
        <v>13.478</v>
      </c>
    </row>
    <row r="55" spans="1:11" x14ac:dyDescent="0.45">
      <c r="A55" s="1">
        <v>1</v>
      </c>
      <c r="B55" s="1">
        <v>23</v>
      </c>
      <c r="C55" s="1">
        <v>24</v>
      </c>
      <c r="D55" s="1">
        <v>2</v>
      </c>
      <c r="E55" s="1" t="s">
        <v>10</v>
      </c>
      <c r="F55" s="49">
        <v>-40.249000000000002</v>
      </c>
      <c r="G55" s="49">
        <v>-25.641999999999999</v>
      </c>
      <c r="H55" s="49">
        <v>-88.734999999999999</v>
      </c>
      <c r="I55" s="49">
        <v>-32.777999999999999</v>
      </c>
      <c r="J55" s="49">
        <v>-5.2350000000000003</v>
      </c>
      <c r="K55" s="49">
        <v>-7.702</v>
      </c>
    </row>
    <row r="56" spans="1:11" x14ac:dyDescent="0.45">
      <c r="A56" s="1">
        <v>1</v>
      </c>
      <c r="B56" s="1">
        <v>23</v>
      </c>
      <c r="C56" s="1">
        <v>24</v>
      </c>
      <c r="D56" s="1">
        <v>2</v>
      </c>
      <c r="E56" s="1" t="s">
        <v>9</v>
      </c>
      <c r="F56" s="49">
        <v>60.470999999999997</v>
      </c>
      <c r="G56" s="49">
        <v>39.026000000000003</v>
      </c>
      <c r="H56" s="49">
        <v>-76.225999999999999</v>
      </c>
      <c r="I56" s="49">
        <v>-28.219000000000001</v>
      </c>
      <c r="J56" s="49">
        <v>-4.4989999999999997</v>
      </c>
      <c r="K56" s="49">
        <v>-6.6189999999999998</v>
      </c>
    </row>
    <row r="57" spans="1:11" x14ac:dyDescent="0.45">
      <c r="A57" s="1">
        <v>1</v>
      </c>
      <c r="B57" s="1">
        <v>23</v>
      </c>
      <c r="C57" s="1">
        <v>24</v>
      </c>
      <c r="D57" s="1">
        <v>2</v>
      </c>
      <c r="E57" s="1" t="s">
        <v>8</v>
      </c>
      <c r="F57" s="49">
        <v>-64.968999999999994</v>
      </c>
      <c r="G57" s="49">
        <v>-41.87</v>
      </c>
      <c r="H57" s="49">
        <v>-76.225999999999999</v>
      </c>
      <c r="I57" s="49">
        <v>-28.219000000000001</v>
      </c>
      <c r="J57" s="49">
        <v>-4.4989999999999997</v>
      </c>
      <c r="K57" s="49">
        <v>-6.6189999999999998</v>
      </c>
    </row>
    <row r="58" spans="1:11" x14ac:dyDescent="0.45">
      <c r="A58" s="1">
        <v>1</v>
      </c>
      <c r="B58" s="1">
        <v>23</v>
      </c>
      <c r="C58" s="1">
        <v>24</v>
      </c>
      <c r="D58" s="1">
        <v>1</v>
      </c>
      <c r="E58" s="1" t="s">
        <v>11</v>
      </c>
      <c r="F58" s="49">
        <v>-29.457999999999998</v>
      </c>
      <c r="G58" s="49">
        <v>-19.189</v>
      </c>
      <c r="H58" s="49">
        <v>158.512</v>
      </c>
      <c r="I58" s="49">
        <v>55.936999999999998</v>
      </c>
      <c r="J58" s="49">
        <v>9.0719999999999992</v>
      </c>
      <c r="K58" s="49">
        <v>13.347</v>
      </c>
    </row>
    <row r="59" spans="1:11" x14ac:dyDescent="0.45">
      <c r="A59" s="1">
        <v>1</v>
      </c>
      <c r="B59" s="1">
        <v>23</v>
      </c>
      <c r="C59" s="1">
        <v>24</v>
      </c>
      <c r="D59" s="1">
        <v>1</v>
      </c>
      <c r="E59" s="1" t="s">
        <v>10</v>
      </c>
      <c r="F59" s="49">
        <v>-34.674999999999997</v>
      </c>
      <c r="G59" s="49">
        <v>-22.324000000000002</v>
      </c>
      <c r="H59" s="49">
        <v>-83.192999999999998</v>
      </c>
      <c r="I59" s="49">
        <v>-29.478999999999999</v>
      </c>
      <c r="J59" s="49">
        <v>-4.774</v>
      </c>
      <c r="K59" s="49">
        <v>-7.024</v>
      </c>
    </row>
    <row r="60" spans="1:11" x14ac:dyDescent="0.45">
      <c r="A60" s="1">
        <v>1</v>
      </c>
      <c r="B60" s="1">
        <v>23</v>
      </c>
      <c r="C60" s="1">
        <v>24</v>
      </c>
      <c r="D60" s="1">
        <v>1</v>
      </c>
      <c r="E60" s="1" t="s">
        <v>9</v>
      </c>
      <c r="F60" s="49">
        <v>61.09</v>
      </c>
      <c r="G60" s="49">
        <v>39.468000000000004</v>
      </c>
      <c r="H60" s="49">
        <v>-75.531999999999996</v>
      </c>
      <c r="I60" s="49">
        <v>-26.692</v>
      </c>
      <c r="J60" s="49">
        <v>-4.327</v>
      </c>
      <c r="K60" s="49">
        <v>-6.3659999999999997</v>
      </c>
    </row>
    <row r="61" spans="1:11" x14ac:dyDescent="0.45">
      <c r="A61" s="1">
        <v>1</v>
      </c>
      <c r="B61" s="1">
        <v>23</v>
      </c>
      <c r="C61" s="1">
        <v>24</v>
      </c>
      <c r="D61" s="1">
        <v>1</v>
      </c>
      <c r="E61" s="1" t="s">
        <v>8</v>
      </c>
      <c r="F61" s="49">
        <v>-64.349999999999994</v>
      </c>
      <c r="G61" s="49">
        <v>-41.427999999999997</v>
      </c>
      <c r="H61" s="49">
        <v>-75.531999999999996</v>
      </c>
      <c r="I61" s="49">
        <v>-26.692</v>
      </c>
      <c r="J61" s="49">
        <v>-4.327</v>
      </c>
      <c r="K61" s="49">
        <v>-6.3659999999999997</v>
      </c>
    </row>
    <row r="62" spans="1:11" x14ac:dyDescent="0.45">
      <c r="A62" s="1">
        <v>1</v>
      </c>
      <c r="B62" s="1">
        <v>24</v>
      </c>
      <c r="C62" s="1">
        <v>25</v>
      </c>
      <c r="D62" s="1">
        <v>5</v>
      </c>
      <c r="E62" s="1" t="s">
        <v>11</v>
      </c>
      <c r="F62" s="49">
        <v>-29.675999999999998</v>
      </c>
      <c r="G62" s="49">
        <v>-18.683</v>
      </c>
      <c r="H62" s="49">
        <v>19.119</v>
      </c>
      <c r="I62" s="49">
        <v>7.3310000000000004</v>
      </c>
      <c r="J62" s="49">
        <v>1.2090000000000001</v>
      </c>
      <c r="K62" s="49">
        <v>1.7789999999999999</v>
      </c>
    </row>
    <row r="63" spans="1:11" x14ac:dyDescent="0.45">
      <c r="A63" s="1">
        <v>1</v>
      </c>
      <c r="B63" s="1">
        <v>24</v>
      </c>
      <c r="C63" s="1">
        <v>25</v>
      </c>
      <c r="D63" s="1">
        <v>5</v>
      </c>
      <c r="E63" s="1" t="s">
        <v>10</v>
      </c>
      <c r="F63" s="49">
        <v>-25.573</v>
      </c>
      <c r="G63" s="49">
        <v>-16.151</v>
      </c>
      <c r="H63" s="49">
        <v>-34.795000000000002</v>
      </c>
      <c r="I63" s="49">
        <v>-13.356</v>
      </c>
      <c r="J63" s="49">
        <v>-2.2040000000000002</v>
      </c>
      <c r="K63" s="49">
        <v>-3.2429999999999999</v>
      </c>
    </row>
    <row r="64" spans="1:11" x14ac:dyDescent="0.45">
      <c r="A64" s="1">
        <v>1</v>
      </c>
      <c r="B64" s="1">
        <v>24</v>
      </c>
      <c r="C64" s="1">
        <v>25</v>
      </c>
      <c r="D64" s="1">
        <v>5</v>
      </c>
      <c r="E64" s="1" t="s">
        <v>9</v>
      </c>
      <c r="F64" s="49">
        <v>52.673999999999999</v>
      </c>
      <c r="G64" s="49">
        <v>32.887</v>
      </c>
      <c r="H64" s="49">
        <v>-16.847999999999999</v>
      </c>
      <c r="I64" s="49">
        <v>-6.4649999999999999</v>
      </c>
      <c r="J64" s="49">
        <v>-1.0669999999999999</v>
      </c>
      <c r="K64" s="49">
        <v>-1.569</v>
      </c>
    </row>
    <row r="65" spans="1:11" x14ac:dyDescent="0.45">
      <c r="A65" s="1">
        <v>1</v>
      </c>
      <c r="B65" s="1">
        <v>24</v>
      </c>
      <c r="C65" s="1">
        <v>25</v>
      </c>
      <c r="D65" s="1">
        <v>5</v>
      </c>
      <c r="E65" s="1" t="s">
        <v>8</v>
      </c>
      <c r="F65" s="49">
        <v>-50.11</v>
      </c>
      <c r="G65" s="49">
        <v>-31.305</v>
      </c>
      <c r="H65" s="49">
        <v>-16.847999999999999</v>
      </c>
      <c r="I65" s="49">
        <v>-6.4649999999999999</v>
      </c>
      <c r="J65" s="49">
        <v>-1.0669999999999999</v>
      </c>
      <c r="K65" s="49">
        <v>-1.569</v>
      </c>
    </row>
    <row r="66" spans="1:11" x14ac:dyDescent="0.45">
      <c r="A66" s="1">
        <v>1</v>
      </c>
      <c r="B66" s="1">
        <v>24</v>
      </c>
      <c r="C66" s="1">
        <v>25</v>
      </c>
      <c r="D66" s="1">
        <v>4</v>
      </c>
      <c r="E66" s="1" t="s">
        <v>11</v>
      </c>
      <c r="F66" s="49">
        <v>-48.290999999999997</v>
      </c>
      <c r="G66" s="49">
        <v>-30.027000000000001</v>
      </c>
      <c r="H66" s="49">
        <v>48.773000000000003</v>
      </c>
      <c r="I66" s="49">
        <v>18.494</v>
      </c>
      <c r="J66" s="49">
        <v>3.0339999999999998</v>
      </c>
      <c r="K66" s="49">
        <v>4.4640000000000004</v>
      </c>
    </row>
    <row r="67" spans="1:11" x14ac:dyDescent="0.45">
      <c r="A67" s="1">
        <v>1</v>
      </c>
      <c r="B67" s="1">
        <v>24</v>
      </c>
      <c r="C67" s="1">
        <v>25</v>
      </c>
      <c r="D67" s="1">
        <v>4</v>
      </c>
      <c r="E67" s="1" t="s">
        <v>10</v>
      </c>
      <c r="F67" s="49">
        <v>-39.244999999999997</v>
      </c>
      <c r="G67" s="49">
        <v>-24.741</v>
      </c>
      <c r="H67" s="49">
        <v>-86.337000000000003</v>
      </c>
      <c r="I67" s="49">
        <v>-32.737000000000002</v>
      </c>
      <c r="J67" s="49">
        <v>-5.3730000000000002</v>
      </c>
      <c r="K67" s="49">
        <v>-7.9050000000000002</v>
      </c>
    </row>
    <row r="68" spans="1:11" x14ac:dyDescent="0.45">
      <c r="A68" s="1">
        <v>1</v>
      </c>
      <c r="B68" s="1">
        <v>24</v>
      </c>
      <c r="C68" s="1">
        <v>25</v>
      </c>
      <c r="D68" s="1">
        <v>4</v>
      </c>
      <c r="E68" s="1" t="s">
        <v>9</v>
      </c>
      <c r="F68" s="49">
        <v>85.162999999999997</v>
      </c>
      <c r="G68" s="49">
        <v>52.835999999999999</v>
      </c>
      <c r="H68" s="49">
        <v>-42.222000000000001</v>
      </c>
      <c r="I68" s="49">
        <v>-16.010000000000002</v>
      </c>
      <c r="J68" s="49">
        <v>-2.6269999999999998</v>
      </c>
      <c r="K68" s="49">
        <v>-3.8650000000000002</v>
      </c>
    </row>
    <row r="69" spans="1:11" x14ac:dyDescent="0.45">
      <c r="A69" s="1">
        <v>1</v>
      </c>
      <c r="B69" s="1">
        <v>24</v>
      </c>
      <c r="C69" s="1">
        <v>25</v>
      </c>
      <c r="D69" s="1">
        <v>4</v>
      </c>
      <c r="E69" s="1" t="s">
        <v>8</v>
      </c>
      <c r="F69" s="49">
        <v>-79.509</v>
      </c>
      <c r="G69" s="49">
        <v>-49.531999999999996</v>
      </c>
      <c r="H69" s="49">
        <v>-42.222000000000001</v>
      </c>
      <c r="I69" s="49">
        <v>-16.010000000000002</v>
      </c>
      <c r="J69" s="49">
        <v>-2.6269999999999998</v>
      </c>
      <c r="K69" s="49">
        <v>-3.8650000000000002</v>
      </c>
    </row>
    <row r="70" spans="1:11" x14ac:dyDescent="0.45">
      <c r="A70" s="1">
        <v>1</v>
      </c>
      <c r="B70" s="1">
        <v>24</v>
      </c>
      <c r="C70" s="1">
        <v>25</v>
      </c>
      <c r="D70" s="1">
        <v>3</v>
      </c>
      <c r="E70" s="1" t="s">
        <v>11</v>
      </c>
      <c r="F70" s="49">
        <v>-46.942</v>
      </c>
      <c r="G70" s="49">
        <v>-29.228000000000002</v>
      </c>
      <c r="H70" s="49">
        <v>69.930000000000007</v>
      </c>
      <c r="I70" s="49">
        <v>26.186</v>
      </c>
      <c r="J70" s="49">
        <v>4.226</v>
      </c>
      <c r="K70" s="49">
        <v>6.2169999999999996</v>
      </c>
    </row>
    <row r="71" spans="1:11" x14ac:dyDescent="0.45">
      <c r="A71" s="1">
        <v>1</v>
      </c>
      <c r="B71" s="1">
        <v>24</v>
      </c>
      <c r="C71" s="1">
        <v>25</v>
      </c>
      <c r="D71" s="1">
        <v>3</v>
      </c>
      <c r="E71" s="1" t="s">
        <v>10</v>
      </c>
      <c r="F71" s="49">
        <v>-41.125</v>
      </c>
      <c r="G71" s="49">
        <v>-25.831</v>
      </c>
      <c r="H71" s="49">
        <v>-124.904</v>
      </c>
      <c r="I71" s="49">
        <v>-46.756</v>
      </c>
      <c r="J71" s="49">
        <v>-7.5439999999999996</v>
      </c>
      <c r="K71" s="49">
        <v>-11.098000000000001</v>
      </c>
    </row>
    <row r="72" spans="1:11" x14ac:dyDescent="0.45">
      <c r="A72" s="1">
        <v>1</v>
      </c>
      <c r="B72" s="1">
        <v>24</v>
      </c>
      <c r="C72" s="1">
        <v>25</v>
      </c>
      <c r="D72" s="1">
        <v>3</v>
      </c>
      <c r="E72" s="1" t="s">
        <v>9</v>
      </c>
      <c r="F72" s="49">
        <v>84.153999999999996</v>
      </c>
      <c r="G72" s="49">
        <v>52.246000000000002</v>
      </c>
      <c r="H72" s="49">
        <v>-60.884999999999998</v>
      </c>
      <c r="I72" s="49">
        <v>-22.794</v>
      </c>
      <c r="J72" s="49">
        <v>-3.6779999999999999</v>
      </c>
      <c r="K72" s="49">
        <v>-5.4109999999999996</v>
      </c>
    </row>
    <row r="73" spans="1:11" x14ac:dyDescent="0.45">
      <c r="A73" s="1">
        <v>1</v>
      </c>
      <c r="B73" s="1">
        <v>24</v>
      </c>
      <c r="C73" s="1">
        <v>25</v>
      </c>
      <c r="D73" s="1">
        <v>3</v>
      </c>
      <c r="E73" s="1" t="s">
        <v>8</v>
      </c>
      <c r="F73" s="49">
        <v>-80.518000000000001</v>
      </c>
      <c r="G73" s="49">
        <v>-50.122</v>
      </c>
      <c r="H73" s="49">
        <v>-60.884999999999998</v>
      </c>
      <c r="I73" s="49">
        <v>-22.794</v>
      </c>
      <c r="J73" s="49">
        <v>-3.6779999999999999</v>
      </c>
      <c r="K73" s="49">
        <v>-5.4109999999999996</v>
      </c>
    </row>
    <row r="74" spans="1:11" x14ac:dyDescent="0.45">
      <c r="A74" s="1">
        <v>1</v>
      </c>
      <c r="B74" s="1">
        <v>24</v>
      </c>
      <c r="C74" s="1">
        <v>25</v>
      </c>
      <c r="D74" s="1">
        <v>2</v>
      </c>
      <c r="E74" s="1" t="s">
        <v>11</v>
      </c>
      <c r="F74" s="49">
        <v>-43.734999999999999</v>
      </c>
      <c r="G74" s="49">
        <v>-27.34</v>
      </c>
      <c r="H74" s="49">
        <v>87.206000000000003</v>
      </c>
      <c r="I74" s="49">
        <v>32.215000000000003</v>
      </c>
      <c r="J74" s="49">
        <v>5.1420000000000003</v>
      </c>
      <c r="K74" s="49">
        <v>7.5650000000000004</v>
      </c>
    </row>
    <row r="75" spans="1:11" x14ac:dyDescent="0.45">
      <c r="A75" s="1">
        <v>1</v>
      </c>
      <c r="B75" s="1">
        <v>24</v>
      </c>
      <c r="C75" s="1">
        <v>25</v>
      </c>
      <c r="D75" s="1">
        <v>2</v>
      </c>
      <c r="E75" s="1" t="s">
        <v>10</v>
      </c>
      <c r="F75" s="49">
        <v>-44.326999999999998</v>
      </c>
      <c r="G75" s="49">
        <v>-27.69</v>
      </c>
      <c r="H75" s="49">
        <v>-154.74299999999999</v>
      </c>
      <c r="I75" s="49">
        <v>-57.363</v>
      </c>
      <c r="J75" s="49">
        <v>-9.1319999999999997</v>
      </c>
      <c r="K75" s="49">
        <v>-13.433999999999999</v>
      </c>
    </row>
    <row r="76" spans="1:11" x14ac:dyDescent="0.45">
      <c r="A76" s="1">
        <v>1</v>
      </c>
      <c r="B76" s="1">
        <v>24</v>
      </c>
      <c r="C76" s="1">
        <v>25</v>
      </c>
      <c r="D76" s="1">
        <v>2</v>
      </c>
      <c r="E76" s="1" t="s">
        <v>9</v>
      </c>
      <c r="F76" s="49">
        <v>82.150999999999996</v>
      </c>
      <c r="G76" s="49">
        <v>51.075000000000003</v>
      </c>
      <c r="H76" s="49">
        <v>-75.608999999999995</v>
      </c>
      <c r="I76" s="49">
        <v>-27.992999999999999</v>
      </c>
      <c r="J76" s="49">
        <v>-4.46</v>
      </c>
      <c r="K76" s="49">
        <v>-6.5620000000000003</v>
      </c>
    </row>
    <row r="77" spans="1:11" x14ac:dyDescent="0.45">
      <c r="A77" s="1">
        <v>1</v>
      </c>
      <c r="B77" s="1">
        <v>24</v>
      </c>
      <c r="C77" s="1">
        <v>25</v>
      </c>
      <c r="D77" s="1">
        <v>2</v>
      </c>
      <c r="E77" s="1" t="s">
        <v>8</v>
      </c>
      <c r="F77" s="49">
        <v>-82.521000000000001</v>
      </c>
      <c r="G77" s="49">
        <v>-51.292999999999999</v>
      </c>
      <c r="H77" s="49">
        <v>-75.608999999999995</v>
      </c>
      <c r="I77" s="49">
        <v>-27.992999999999999</v>
      </c>
      <c r="J77" s="49">
        <v>-4.46</v>
      </c>
      <c r="K77" s="49">
        <v>-6.5620000000000003</v>
      </c>
    </row>
    <row r="78" spans="1:11" x14ac:dyDescent="0.45">
      <c r="A78" s="1">
        <v>1</v>
      </c>
      <c r="B78" s="1">
        <v>24</v>
      </c>
      <c r="C78" s="1">
        <v>25</v>
      </c>
      <c r="D78" s="1">
        <v>1</v>
      </c>
      <c r="E78" s="1" t="s">
        <v>11</v>
      </c>
      <c r="F78" s="49">
        <v>-33.649000000000001</v>
      </c>
      <c r="G78" s="49">
        <v>-21.527000000000001</v>
      </c>
      <c r="H78" s="49">
        <v>82.778999999999996</v>
      </c>
      <c r="I78" s="49">
        <v>29.306999999999999</v>
      </c>
      <c r="J78" s="49">
        <v>4.7460000000000004</v>
      </c>
      <c r="K78" s="49">
        <v>6.9820000000000002</v>
      </c>
    </row>
    <row r="79" spans="1:11" x14ac:dyDescent="0.45">
      <c r="A79" s="1">
        <v>1</v>
      </c>
      <c r="B79" s="1">
        <v>24</v>
      </c>
      <c r="C79" s="1">
        <v>25</v>
      </c>
      <c r="D79" s="1">
        <v>1</v>
      </c>
      <c r="E79" s="1" t="s">
        <v>10</v>
      </c>
      <c r="F79" s="49">
        <v>-29.050999999999998</v>
      </c>
      <c r="G79" s="49">
        <v>-19.135000000000002</v>
      </c>
      <c r="H79" s="49">
        <v>-159.428</v>
      </c>
      <c r="I79" s="49">
        <v>-56.23</v>
      </c>
      <c r="J79" s="49">
        <v>-9.1189999999999998</v>
      </c>
      <c r="K79" s="49">
        <v>-13.416</v>
      </c>
    </row>
    <row r="80" spans="1:11" x14ac:dyDescent="0.45">
      <c r="A80" s="1">
        <v>1</v>
      </c>
      <c r="B80" s="1">
        <v>24</v>
      </c>
      <c r="C80" s="1">
        <v>25</v>
      </c>
      <c r="D80" s="1">
        <v>1</v>
      </c>
      <c r="E80" s="1" t="s">
        <v>9</v>
      </c>
      <c r="F80" s="49">
        <v>56.604999999999997</v>
      </c>
      <c r="G80" s="49">
        <v>36.524000000000001</v>
      </c>
      <c r="H80" s="49">
        <v>-75.688999999999993</v>
      </c>
      <c r="I80" s="49">
        <v>-26.73</v>
      </c>
      <c r="J80" s="49">
        <v>-4.3330000000000002</v>
      </c>
      <c r="K80" s="49">
        <v>-6.375</v>
      </c>
    </row>
    <row r="81" spans="1:11" x14ac:dyDescent="0.45">
      <c r="A81" s="1">
        <v>1</v>
      </c>
      <c r="B81" s="1">
        <v>24</v>
      </c>
      <c r="C81" s="1">
        <v>25</v>
      </c>
      <c r="D81" s="1">
        <v>1</v>
      </c>
      <c r="E81" s="1" t="s">
        <v>8</v>
      </c>
      <c r="F81" s="49">
        <v>-53.731000000000002</v>
      </c>
      <c r="G81" s="49">
        <v>-35.027999999999999</v>
      </c>
      <c r="H81" s="49">
        <v>-75.688999999999993</v>
      </c>
      <c r="I81" s="49">
        <v>-26.73</v>
      </c>
      <c r="J81" s="49">
        <v>-4.3330000000000002</v>
      </c>
      <c r="K81" s="49">
        <v>-6.375</v>
      </c>
    </row>
    <row r="82" spans="1:11" x14ac:dyDescent="0.45">
      <c r="A82" s="1">
        <v>1</v>
      </c>
      <c r="B82" s="1">
        <v>25</v>
      </c>
      <c r="C82" s="1">
        <v>26</v>
      </c>
      <c r="D82" s="1">
        <v>5</v>
      </c>
      <c r="E82" s="1" t="s">
        <v>11</v>
      </c>
      <c r="F82" s="49">
        <v>-44.405000000000001</v>
      </c>
      <c r="G82" s="49">
        <v>-27.754999999999999</v>
      </c>
      <c r="H82" s="49">
        <v>36.335999999999999</v>
      </c>
      <c r="I82" s="49">
        <v>13.971</v>
      </c>
      <c r="J82" s="49">
        <v>2.3039999999999998</v>
      </c>
      <c r="K82" s="49">
        <v>3.39</v>
      </c>
    </row>
    <row r="83" spans="1:11" x14ac:dyDescent="0.45">
      <c r="A83" s="1">
        <v>1</v>
      </c>
      <c r="B83" s="1">
        <v>25</v>
      </c>
      <c r="C83" s="1">
        <v>26</v>
      </c>
      <c r="D83" s="1">
        <v>5</v>
      </c>
      <c r="E83" s="1" t="s">
        <v>10</v>
      </c>
      <c r="F83" s="49">
        <v>-45.972999999999999</v>
      </c>
      <c r="G83" s="49">
        <v>-28.704999999999998</v>
      </c>
      <c r="H83" s="49">
        <v>-36.944000000000003</v>
      </c>
      <c r="I83" s="49">
        <v>-14.198</v>
      </c>
      <c r="J83" s="49">
        <v>-2.3420000000000001</v>
      </c>
      <c r="K83" s="49">
        <v>-3.4460000000000002</v>
      </c>
    </row>
    <row r="84" spans="1:11" x14ac:dyDescent="0.45">
      <c r="A84" s="1">
        <v>1</v>
      </c>
      <c r="B84" s="1">
        <v>25</v>
      </c>
      <c r="C84" s="1">
        <v>26</v>
      </c>
      <c r="D84" s="1">
        <v>5</v>
      </c>
      <c r="E84" s="1" t="s">
        <v>9</v>
      </c>
      <c r="F84" s="49">
        <v>67.078999999999994</v>
      </c>
      <c r="G84" s="49">
        <v>41.9</v>
      </c>
      <c r="H84" s="49">
        <v>-17.448</v>
      </c>
      <c r="I84" s="49">
        <v>-6.7069999999999999</v>
      </c>
      <c r="J84" s="49">
        <v>-1.1060000000000001</v>
      </c>
      <c r="K84" s="49">
        <v>-1.6279999999999999</v>
      </c>
    </row>
    <row r="85" spans="1:11" x14ac:dyDescent="0.45">
      <c r="A85" s="1">
        <v>1</v>
      </c>
      <c r="B85" s="1">
        <v>25</v>
      </c>
      <c r="C85" s="1">
        <v>26</v>
      </c>
      <c r="D85" s="1">
        <v>5</v>
      </c>
      <c r="E85" s="1" t="s">
        <v>8</v>
      </c>
      <c r="F85" s="49">
        <v>-67.825000000000003</v>
      </c>
      <c r="G85" s="49">
        <v>-42.351999999999997</v>
      </c>
      <c r="H85" s="49">
        <v>-17.448</v>
      </c>
      <c r="I85" s="49">
        <v>-6.7069999999999999</v>
      </c>
      <c r="J85" s="49">
        <v>-1.1060000000000001</v>
      </c>
      <c r="K85" s="49">
        <v>-1.6279999999999999</v>
      </c>
    </row>
    <row r="86" spans="1:11" x14ac:dyDescent="0.45">
      <c r="A86" s="1">
        <v>1</v>
      </c>
      <c r="B86" s="1">
        <v>25</v>
      </c>
      <c r="C86" s="1">
        <v>26</v>
      </c>
      <c r="D86" s="1">
        <v>4</v>
      </c>
      <c r="E86" s="1" t="s">
        <v>11</v>
      </c>
      <c r="F86" s="49">
        <v>-71.988</v>
      </c>
      <c r="G86" s="49">
        <v>-44.832000000000001</v>
      </c>
      <c r="H86" s="49">
        <v>90.59</v>
      </c>
      <c r="I86" s="49">
        <v>34.372</v>
      </c>
      <c r="J86" s="49">
        <v>5.641</v>
      </c>
      <c r="K86" s="49">
        <v>8.2989999999999995</v>
      </c>
    </row>
    <row r="87" spans="1:11" x14ac:dyDescent="0.45">
      <c r="A87" s="1">
        <v>1</v>
      </c>
      <c r="B87" s="1">
        <v>25</v>
      </c>
      <c r="C87" s="1">
        <v>26</v>
      </c>
      <c r="D87" s="1">
        <v>4</v>
      </c>
      <c r="E87" s="1" t="s">
        <v>10</v>
      </c>
      <c r="F87" s="49">
        <v>-73.676000000000002</v>
      </c>
      <c r="G87" s="49">
        <v>-45.747</v>
      </c>
      <c r="H87" s="49">
        <v>-91.41</v>
      </c>
      <c r="I87" s="49">
        <v>-34.676000000000002</v>
      </c>
      <c r="J87" s="49">
        <v>-5.6909999999999998</v>
      </c>
      <c r="K87" s="49">
        <v>-8.3729999999999993</v>
      </c>
    </row>
    <row r="88" spans="1:11" x14ac:dyDescent="0.45">
      <c r="A88" s="1">
        <v>1</v>
      </c>
      <c r="B88" s="1">
        <v>25</v>
      </c>
      <c r="C88" s="1">
        <v>26</v>
      </c>
      <c r="D88" s="1">
        <v>4</v>
      </c>
      <c r="E88" s="1" t="s">
        <v>9</v>
      </c>
      <c r="F88" s="49">
        <v>107.664</v>
      </c>
      <c r="G88" s="49">
        <v>66.960999999999999</v>
      </c>
      <c r="H88" s="49">
        <v>-43.332999999999998</v>
      </c>
      <c r="I88" s="49">
        <v>-16.440000000000001</v>
      </c>
      <c r="J88" s="49">
        <v>-2.698</v>
      </c>
      <c r="K88" s="49">
        <v>-3.97</v>
      </c>
    </row>
    <row r="89" spans="1:11" x14ac:dyDescent="0.45">
      <c r="A89" s="1">
        <v>1</v>
      </c>
      <c r="B89" s="1">
        <v>25</v>
      </c>
      <c r="C89" s="1">
        <v>26</v>
      </c>
      <c r="D89" s="1">
        <v>4</v>
      </c>
      <c r="E89" s="1" t="s">
        <v>8</v>
      </c>
      <c r="F89" s="49">
        <v>-108.468</v>
      </c>
      <c r="G89" s="49">
        <v>-67.397000000000006</v>
      </c>
      <c r="H89" s="49">
        <v>-43.332999999999998</v>
      </c>
      <c r="I89" s="49">
        <v>-16.440000000000001</v>
      </c>
      <c r="J89" s="49">
        <v>-2.698</v>
      </c>
      <c r="K89" s="49">
        <v>-3.97</v>
      </c>
    </row>
    <row r="90" spans="1:11" x14ac:dyDescent="0.45">
      <c r="A90" s="1">
        <v>1</v>
      </c>
      <c r="B90" s="1">
        <v>25</v>
      </c>
      <c r="C90" s="1">
        <v>26</v>
      </c>
      <c r="D90" s="1">
        <v>3</v>
      </c>
      <c r="E90" s="1" t="s">
        <v>11</v>
      </c>
      <c r="F90" s="49">
        <v>-71.661000000000001</v>
      </c>
      <c r="G90" s="49">
        <v>-44.628</v>
      </c>
      <c r="H90" s="49">
        <v>133.477</v>
      </c>
      <c r="I90" s="49">
        <v>49.963999999999999</v>
      </c>
      <c r="J90" s="49">
        <v>8.0579999999999998</v>
      </c>
      <c r="K90" s="49">
        <v>11.855</v>
      </c>
    </row>
    <row r="91" spans="1:11" x14ac:dyDescent="0.45">
      <c r="A91" s="1">
        <v>1</v>
      </c>
      <c r="B91" s="1">
        <v>25</v>
      </c>
      <c r="C91" s="1">
        <v>26</v>
      </c>
      <c r="D91" s="1">
        <v>3</v>
      </c>
      <c r="E91" s="1" t="s">
        <v>10</v>
      </c>
      <c r="F91" s="49">
        <v>-74.238</v>
      </c>
      <c r="G91" s="49">
        <v>-46.088000000000001</v>
      </c>
      <c r="H91" s="49">
        <v>-134.12</v>
      </c>
      <c r="I91" s="49">
        <v>-50.203000000000003</v>
      </c>
      <c r="J91" s="49">
        <v>-8.0969999999999995</v>
      </c>
      <c r="K91" s="49">
        <v>-11.913</v>
      </c>
    </row>
    <row r="92" spans="1:11" x14ac:dyDescent="0.45">
      <c r="A92" s="1">
        <v>1</v>
      </c>
      <c r="B92" s="1">
        <v>25</v>
      </c>
      <c r="C92" s="1">
        <v>26</v>
      </c>
      <c r="D92" s="1">
        <v>3</v>
      </c>
      <c r="E92" s="1" t="s">
        <v>9</v>
      </c>
      <c r="F92" s="49">
        <v>107.452</v>
      </c>
      <c r="G92" s="49">
        <v>66.831999999999994</v>
      </c>
      <c r="H92" s="49">
        <v>-63.713000000000001</v>
      </c>
      <c r="I92" s="49">
        <v>-23.849</v>
      </c>
      <c r="J92" s="49">
        <v>-3.847</v>
      </c>
      <c r="K92" s="49">
        <v>-5.6589999999999998</v>
      </c>
    </row>
    <row r="93" spans="1:11" x14ac:dyDescent="0.45">
      <c r="A93" s="1">
        <v>1</v>
      </c>
      <c r="B93" s="1">
        <v>25</v>
      </c>
      <c r="C93" s="1">
        <v>26</v>
      </c>
      <c r="D93" s="1">
        <v>3</v>
      </c>
      <c r="E93" s="1" t="s">
        <v>8</v>
      </c>
      <c r="F93" s="49">
        <v>-108.68</v>
      </c>
      <c r="G93" s="49">
        <v>-67.525999999999996</v>
      </c>
      <c r="H93" s="49">
        <v>-63.713000000000001</v>
      </c>
      <c r="I93" s="49">
        <v>-23.849</v>
      </c>
      <c r="J93" s="49">
        <v>-3.847</v>
      </c>
      <c r="K93" s="49">
        <v>-5.6589999999999998</v>
      </c>
    </row>
    <row r="94" spans="1:11" x14ac:dyDescent="0.45">
      <c r="A94" s="1">
        <v>1</v>
      </c>
      <c r="B94" s="1">
        <v>25</v>
      </c>
      <c r="C94" s="1">
        <v>26</v>
      </c>
      <c r="D94" s="1">
        <v>2</v>
      </c>
      <c r="E94" s="1" t="s">
        <v>11</v>
      </c>
      <c r="F94" s="49">
        <v>-71.319999999999993</v>
      </c>
      <c r="G94" s="49">
        <v>-44.396000000000001</v>
      </c>
      <c r="H94" s="49">
        <v>166.32900000000001</v>
      </c>
      <c r="I94" s="49">
        <v>61.738999999999997</v>
      </c>
      <c r="J94" s="49">
        <v>9.8140000000000001</v>
      </c>
      <c r="K94" s="49">
        <v>14.438000000000001</v>
      </c>
    </row>
    <row r="95" spans="1:11" x14ac:dyDescent="0.45">
      <c r="A95" s="1">
        <v>1</v>
      </c>
      <c r="B95" s="1">
        <v>25</v>
      </c>
      <c r="C95" s="1">
        <v>26</v>
      </c>
      <c r="D95" s="1">
        <v>2</v>
      </c>
      <c r="E95" s="1" t="s">
        <v>10</v>
      </c>
      <c r="F95" s="49">
        <v>-75.344999999999999</v>
      </c>
      <c r="G95" s="49">
        <v>-46.790999999999997</v>
      </c>
      <c r="H95" s="49">
        <v>-166.69</v>
      </c>
      <c r="I95" s="49">
        <v>-61.871000000000002</v>
      </c>
      <c r="J95" s="49">
        <v>-9.8360000000000003</v>
      </c>
      <c r="K95" s="49">
        <v>-14.471</v>
      </c>
    </row>
    <row r="96" spans="1:11" x14ac:dyDescent="0.45">
      <c r="A96" s="1">
        <v>1</v>
      </c>
      <c r="B96" s="1">
        <v>25</v>
      </c>
      <c r="C96" s="1">
        <v>26</v>
      </c>
      <c r="D96" s="1">
        <v>2</v>
      </c>
      <c r="E96" s="1" t="s">
        <v>9</v>
      </c>
      <c r="F96" s="49">
        <v>107.108</v>
      </c>
      <c r="G96" s="49">
        <v>66.608999999999995</v>
      </c>
      <c r="H96" s="49">
        <v>-79.290000000000006</v>
      </c>
      <c r="I96" s="49">
        <v>-29.431000000000001</v>
      </c>
      <c r="J96" s="49">
        <v>-4.6790000000000003</v>
      </c>
      <c r="K96" s="49">
        <v>-6.883</v>
      </c>
    </row>
    <row r="97" spans="1:11" x14ac:dyDescent="0.45">
      <c r="A97" s="1">
        <v>1</v>
      </c>
      <c r="B97" s="1">
        <v>25</v>
      </c>
      <c r="C97" s="1">
        <v>26</v>
      </c>
      <c r="D97" s="1">
        <v>2</v>
      </c>
      <c r="E97" s="1" t="s">
        <v>8</v>
      </c>
      <c r="F97" s="49">
        <v>-109.024</v>
      </c>
      <c r="G97" s="49">
        <v>-67.748999999999995</v>
      </c>
      <c r="H97" s="49">
        <v>-79.290000000000006</v>
      </c>
      <c r="I97" s="49">
        <v>-29.431000000000001</v>
      </c>
      <c r="J97" s="49">
        <v>-4.6790000000000003</v>
      </c>
      <c r="K97" s="49">
        <v>-6.883</v>
      </c>
    </row>
    <row r="98" spans="1:11" x14ac:dyDescent="0.45">
      <c r="A98" s="1">
        <v>1</v>
      </c>
      <c r="B98" s="1">
        <v>25</v>
      </c>
      <c r="C98" s="1">
        <v>26</v>
      </c>
      <c r="D98" s="1">
        <v>1</v>
      </c>
      <c r="E98" s="1" t="s">
        <v>11</v>
      </c>
      <c r="F98" s="49">
        <v>-46.956000000000003</v>
      </c>
      <c r="G98" s="49">
        <v>-30.495000000000001</v>
      </c>
      <c r="H98" s="49">
        <v>177.596</v>
      </c>
      <c r="I98" s="49">
        <v>62.534999999999997</v>
      </c>
      <c r="J98" s="49">
        <v>10.145</v>
      </c>
      <c r="K98" s="49">
        <v>14.925000000000001</v>
      </c>
    </row>
    <row r="99" spans="1:11" x14ac:dyDescent="0.45">
      <c r="A99" s="1">
        <v>1</v>
      </c>
      <c r="B99" s="1">
        <v>25</v>
      </c>
      <c r="C99" s="1">
        <v>26</v>
      </c>
      <c r="D99" s="1">
        <v>1</v>
      </c>
      <c r="E99" s="1" t="s">
        <v>10</v>
      </c>
      <c r="F99" s="49">
        <v>-51.11</v>
      </c>
      <c r="G99" s="49">
        <v>-33.143000000000001</v>
      </c>
      <c r="H99" s="49">
        <v>-177.50399999999999</v>
      </c>
      <c r="I99" s="49">
        <v>-62.512999999999998</v>
      </c>
      <c r="J99" s="49">
        <v>-10.141999999999999</v>
      </c>
      <c r="K99" s="49">
        <v>-14.92</v>
      </c>
    </row>
    <row r="100" spans="1:11" x14ac:dyDescent="0.45">
      <c r="A100" s="1">
        <v>1</v>
      </c>
      <c r="B100" s="1">
        <v>25</v>
      </c>
      <c r="C100" s="1">
        <v>26</v>
      </c>
      <c r="D100" s="1">
        <v>1</v>
      </c>
      <c r="E100" s="1" t="s">
        <v>9</v>
      </c>
      <c r="F100" s="49">
        <v>71.418999999999997</v>
      </c>
      <c r="G100" s="49">
        <v>46.326000000000001</v>
      </c>
      <c r="H100" s="49">
        <v>-84.548000000000002</v>
      </c>
      <c r="I100" s="49">
        <v>-29.773</v>
      </c>
      <c r="J100" s="49">
        <v>-4.83</v>
      </c>
      <c r="K100" s="49">
        <v>-7.1059999999999999</v>
      </c>
    </row>
    <row r="101" spans="1:11" x14ac:dyDescent="0.45">
      <c r="A101" s="1">
        <v>1</v>
      </c>
      <c r="B101" s="1">
        <v>25</v>
      </c>
      <c r="C101" s="1">
        <v>26</v>
      </c>
      <c r="D101" s="1">
        <v>1</v>
      </c>
      <c r="E101" s="1" t="s">
        <v>8</v>
      </c>
      <c r="F101" s="49">
        <v>-73.397000000000006</v>
      </c>
      <c r="G101" s="49">
        <v>-47.585999999999999</v>
      </c>
      <c r="H101" s="49">
        <v>-84.548000000000002</v>
      </c>
      <c r="I101" s="49">
        <v>-29.773</v>
      </c>
      <c r="J101" s="49">
        <v>-4.83</v>
      </c>
      <c r="K101" s="49">
        <v>-7.1059999999999999</v>
      </c>
    </row>
    <row r="102" spans="1:11" x14ac:dyDescent="0.45">
      <c r="A102" s="1">
        <v>1</v>
      </c>
      <c r="B102" s="1">
        <v>26</v>
      </c>
      <c r="C102" s="1">
        <v>27</v>
      </c>
      <c r="D102" s="1">
        <v>5</v>
      </c>
      <c r="E102" s="1" t="s">
        <v>11</v>
      </c>
      <c r="F102" s="49">
        <v>-23.875</v>
      </c>
      <c r="G102" s="49">
        <v>-14.944000000000001</v>
      </c>
      <c r="H102" s="49">
        <v>28.170999999999999</v>
      </c>
      <c r="I102" s="49">
        <v>10.882999999999999</v>
      </c>
      <c r="J102" s="49">
        <v>1.788</v>
      </c>
      <c r="K102" s="49">
        <v>2.6309999999999998</v>
      </c>
    </row>
    <row r="103" spans="1:11" x14ac:dyDescent="0.45">
      <c r="A103" s="1">
        <v>1</v>
      </c>
      <c r="B103" s="1">
        <v>26</v>
      </c>
      <c r="C103" s="1">
        <v>27</v>
      </c>
      <c r="D103" s="1">
        <v>5</v>
      </c>
      <c r="E103" s="1" t="s">
        <v>10</v>
      </c>
      <c r="F103" s="49">
        <v>-29.661999999999999</v>
      </c>
      <c r="G103" s="49">
        <v>-18.495000000000001</v>
      </c>
      <c r="H103" s="49">
        <v>-22.797999999999998</v>
      </c>
      <c r="I103" s="49">
        <v>-8.7919999999999998</v>
      </c>
      <c r="J103" s="49">
        <v>-1.446</v>
      </c>
      <c r="K103" s="49">
        <v>-2.1280000000000001</v>
      </c>
    </row>
    <row r="104" spans="1:11" x14ac:dyDescent="0.45">
      <c r="A104" s="1">
        <v>1</v>
      </c>
      <c r="B104" s="1">
        <v>26</v>
      </c>
      <c r="C104" s="1">
        <v>27</v>
      </c>
      <c r="D104" s="1">
        <v>5</v>
      </c>
      <c r="E104" s="1" t="s">
        <v>9</v>
      </c>
      <c r="F104" s="49">
        <v>56.209000000000003</v>
      </c>
      <c r="G104" s="49">
        <v>35.122</v>
      </c>
      <c r="H104" s="49">
        <v>-14.157</v>
      </c>
      <c r="I104" s="49">
        <v>-5.4649999999999999</v>
      </c>
      <c r="J104" s="49">
        <v>-0.89900000000000002</v>
      </c>
      <c r="K104" s="49">
        <v>-1.3220000000000001</v>
      </c>
    </row>
    <row r="105" spans="1:11" x14ac:dyDescent="0.45">
      <c r="A105" s="1">
        <v>1</v>
      </c>
      <c r="B105" s="1">
        <v>26</v>
      </c>
      <c r="C105" s="1">
        <v>27</v>
      </c>
      <c r="D105" s="1">
        <v>5</v>
      </c>
      <c r="E105" s="1" t="s">
        <v>8</v>
      </c>
      <c r="F105" s="49">
        <v>-59.423000000000002</v>
      </c>
      <c r="G105" s="49">
        <v>-37.094000000000001</v>
      </c>
      <c r="H105" s="49">
        <v>-14.157</v>
      </c>
      <c r="I105" s="49">
        <v>-5.4649999999999999</v>
      </c>
      <c r="J105" s="49">
        <v>-0.89900000000000002</v>
      </c>
      <c r="K105" s="49">
        <v>-1.3220000000000001</v>
      </c>
    </row>
    <row r="106" spans="1:11" x14ac:dyDescent="0.45">
      <c r="A106" s="1">
        <v>1</v>
      </c>
      <c r="B106" s="1">
        <v>26</v>
      </c>
      <c r="C106" s="1">
        <v>27</v>
      </c>
      <c r="D106" s="1">
        <v>4</v>
      </c>
      <c r="E106" s="1" t="s">
        <v>11</v>
      </c>
      <c r="F106" s="49">
        <v>-33.661999999999999</v>
      </c>
      <c r="G106" s="49">
        <v>-20.885000000000002</v>
      </c>
      <c r="H106" s="49">
        <v>75.117000000000004</v>
      </c>
      <c r="I106" s="49">
        <v>28.57</v>
      </c>
      <c r="J106" s="49">
        <v>4.6870000000000003</v>
      </c>
      <c r="K106" s="49">
        <v>6.8949999999999996</v>
      </c>
    </row>
    <row r="107" spans="1:11" x14ac:dyDescent="0.45">
      <c r="A107" s="1">
        <v>1</v>
      </c>
      <c r="B107" s="1">
        <v>26</v>
      </c>
      <c r="C107" s="1">
        <v>27</v>
      </c>
      <c r="D107" s="1">
        <v>4</v>
      </c>
      <c r="E107" s="1" t="s">
        <v>10</v>
      </c>
      <c r="F107" s="49">
        <v>-54.213999999999999</v>
      </c>
      <c r="G107" s="49">
        <v>-33.737000000000002</v>
      </c>
      <c r="H107" s="49">
        <v>-60.51</v>
      </c>
      <c r="I107" s="49">
        <v>-23.004999999999999</v>
      </c>
      <c r="J107" s="49">
        <v>-3.774</v>
      </c>
      <c r="K107" s="49">
        <v>-5.5519999999999996</v>
      </c>
    </row>
    <row r="108" spans="1:11" x14ac:dyDescent="0.45">
      <c r="A108" s="1">
        <v>1</v>
      </c>
      <c r="B108" s="1">
        <v>26</v>
      </c>
      <c r="C108" s="1">
        <v>27</v>
      </c>
      <c r="D108" s="1">
        <v>4</v>
      </c>
      <c r="E108" s="1" t="s">
        <v>9</v>
      </c>
      <c r="F108" s="49">
        <v>86.918999999999997</v>
      </c>
      <c r="G108" s="49">
        <v>54.012</v>
      </c>
      <c r="H108" s="49">
        <v>-37.673999999999999</v>
      </c>
      <c r="I108" s="49">
        <v>-14.326000000000001</v>
      </c>
      <c r="J108" s="49">
        <v>-2.35</v>
      </c>
      <c r="K108" s="49">
        <v>-3.4580000000000002</v>
      </c>
    </row>
    <row r="109" spans="1:11" x14ac:dyDescent="0.45">
      <c r="A109" s="1">
        <v>1</v>
      </c>
      <c r="B109" s="1">
        <v>26</v>
      </c>
      <c r="C109" s="1">
        <v>27</v>
      </c>
      <c r="D109" s="1">
        <v>4</v>
      </c>
      <c r="E109" s="1" t="s">
        <v>8</v>
      </c>
      <c r="F109" s="49">
        <v>-98.337000000000003</v>
      </c>
      <c r="G109" s="49">
        <v>-61.152000000000001</v>
      </c>
      <c r="H109" s="49">
        <v>-37.673999999999999</v>
      </c>
      <c r="I109" s="49">
        <v>-14.326000000000001</v>
      </c>
      <c r="J109" s="49">
        <v>-2.35</v>
      </c>
      <c r="K109" s="49">
        <v>-3.4580000000000002</v>
      </c>
    </row>
    <row r="110" spans="1:11" x14ac:dyDescent="0.45">
      <c r="A110" s="1">
        <v>1</v>
      </c>
      <c r="B110" s="1">
        <v>26</v>
      </c>
      <c r="C110" s="1">
        <v>27</v>
      </c>
      <c r="D110" s="1">
        <v>3</v>
      </c>
      <c r="E110" s="1" t="s">
        <v>11</v>
      </c>
      <c r="F110" s="49">
        <v>-38.444000000000003</v>
      </c>
      <c r="G110" s="49">
        <v>-23.882999999999999</v>
      </c>
      <c r="H110" s="49">
        <v>116.411</v>
      </c>
      <c r="I110" s="49">
        <v>43.604999999999997</v>
      </c>
      <c r="J110" s="49">
        <v>7.0259999999999998</v>
      </c>
      <c r="K110" s="49">
        <v>10.336</v>
      </c>
    </row>
    <row r="111" spans="1:11" x14ac:dyDescent="0.45">
      <c r="A111" s="1">
        <v>1</v>
      </c>
      <c r="B111" s="1">
        <v>26</v>
      </c>
      <c r="C111" s="1">
        <v>27</v>
      </c>
      <c r="D111" s="1">
        <v>3</v>
      </c>
      <c r="E111" s="1" t="s">
        <v>10</v>
      </c>
      <c r="F111" s="49">
        <v>-50.371000000000002</v>
      </c>
      <c r="G111" s="49">
        <v>-31.315999999999999</v>
      </c>
      <c r="H111" s="49">
        <v>-92.358000000000004</v>
      </c>
      <c r="I111" s="49">
        <v>-34.603999999999999</v>
      </c>
      <c r="J111" s="49">
        <v>-5.577</v>
      </c>
      <c r="K111" s="49">
        <v>-8.2050000000000001</v>
      </c>
    </row>
    <row r="112" spans="1:11" x14ac:dyDescent="0.45">
      <c r="A112" s="1">
        <v>1</v>
      </c>
      <c r="B112" s="1">
        <v>26</v>
      </c>
      <c r="C112" s="1">
        <v>27</v>
      </c>
      <c r="D112" s="1">
        <v>3</v>
      </c>
      <c r="E112" s="1" t="s">
        <v>9</v>
      </c>
      <c r="F112" s="49">
        <v>89.314999999999998</v>
      </c>
      <c r="G112" s="49">
        <v>55.517000000000003</v>
      </c>
      <c r="H112" s="49">
        <v>-57.991</v>
      </c>
      <c r="I112" s="49">
        <v>-21.725000000000001</v>
      </c>
      <c r="J112" s="49">
        <v>-3.5009999999999999</v>
      </c>
      <c r="K112" s="49">
        <v>-5.15</v>
      </c>
    </row>
    <row r="113" spans="1:11" x14ac:dyDescent="0.45">
      <c r="A113" s="1">
        <v>1</v>
      </c>
      <c r="B113" s="1">
        <v>26</v>
      </c>
      <c r="C113" s="1">
        <v>27</v>
      </c>
      <c r="D113" s="1">
        <v>3</v>
      </c>
      <c r="E113" s="1" t="s">
        <v>8</v>
      </c>
      <c r="F113" s="49">
        <v>-95.941000000000003</v>
      </c>
      <c r="G113" s="49">
        <v>-59.646999999999998</v>
      </c>
      <c r="H113" s="49">
        <v>-57.991</v>
      </c>
      <c r="I113" s="49">
        <v>-21.725000000000001</v>
      </c>
      <c r="J113" s="49">
        <v>-3.5009999999999999</v>
      </c>
      <c r="K113" s="49">
        <v>-5.15</v>
      </c>
    </row>
    <row r="114" spans="1:11" x14ac:dyDescent="0.45">
      <c r="A114" s="1">
        <v>1</v>
      </c>
      <c r="B114" s="1">
        <v>26</v>
      </c>
      <c r="C114" s="1">
        <v>27</v>
      </c>
      <c r="D114" s="1">
        <v>2</v>
      </c>
      <c r="E114" s="1" t="s">
        <v>11</v>
      </c>
      <c r="F114" s="49">
        <v>-45.628</v>
      </c>
      <c r="G114" s="49">
        <v>-28.297000000000001</v>
      </c>
      <c r="H114" s="49">
        <v>150.21700000000001</v>
      </c>
      <c r="I114" s="49">
        <v>55.68</v>
      </c>
      <c r="J114" s="49">
        <v>8.8469999999999995</v>
      </c>
      <c r="K114" s="49">
        <v>13.016</v>
      </c>
    </row>
    <row r="115" spans="1:11" x14ac:dyDescent="0.45">
      <c r="A115" s="1">
        <v>1</v>
      </c>
      <c r="B115" s="1">
        <v>26</v>
      </c>
      <c r="C115" s="1">
        <v>27</v>
      </c>
      <c r="D115" s="1">
        <v>2</v>
      </c>
      <c r="E115" s="1" t="s">
        <v>10</v>
      </c>
      <c r="F115" s="49">
        <v>-44.686</v>
      </c>
      <c r="G115" s="49">
        <v>-27.866</v>
      </c>
      <c r="H115" s="49">
        <v>-119.327</v>
      </c>
      <c r="I115" s="49">
        <v>-44.133000000000003</v>
      </c>
      <c r="J115" s="49">
        <v>-7.0259999999999998</v>
      </c>
      <c r="K115" s="49">
        <v>-10.336</v>
      </c>
    </row>
    <row r="116" spans="1:11" x14ac:dyDescent="0.45">
      <c r="A116" s="1">
        <v>1</v>
      </c>
      <c r="B116" s="1">
        <v>26</v>
      </c>
      <c r="C116" s="1">
        <v>27</v>
      </c>
      <c r="D116" s="1">
        <v>2</v>
      </c>
      <c r="E116" s="1" t="s">
        <v>9</v>
      </c>
      <c r="F116" s="49">
        <v>92.888999999999996</v>
      </c>
      <c r="G116" s="49">
        <v>57.701999999999998</v>
      </c>
      <c r="H116" s="49">
        <v>-74.873000000000005</v>
      </c>
      <c r="I116" s="49">
        <v>-27.725999999999999</v>
      </c>
      <c r="J116" s="49">
        <v>-4.4089999999999998</v>
      </c>
      <c r="K116" s="49">
        <v>-6.4870000000000001</v>
      </c>
    </row>
    <row r="117" spans="1:11" x14ac:dyDescent="0.45">
      <c r="A117" s="1">
        <v>1</v>
      </c>
      <c r="B117" s="1">
        <v>26</v>
      </c>
      <c r="C117" s="1">
        <v>27</v>
      </c>
      <c r="D117" s="1">
        <v>2</v>
      </c>
      <c r="E117" s="1" t="s">
        <v>8</v>
      </c>
      <c r="F117" s="49">
        <v>-92.367000000000004</v>
      </c>
      <c r="G117" s="49">
        <v>-57.462000000000003</v>
      </c>
      <c r="H117" s="49">
        <v>-74.873000000000005</v>
      </c>
      <c r="I117" s="49">
        <v>-27.725999999999999</v>
      </c>
      <c r="J117" s="49">
        <v>-4.4089999999999998</v>
      </c>
      <c r="K117" s="49">
        <v>-6.4870000000000001</v>
      </c>
    </row>
    <row r="118" spans="1:11" x14ac:dyDescent="0.45">
      <c r="A118" s="1">
        <v>1</v>
      </c>
      <c r="B118" s="1">
        <v>26</v>
      </c>
      <c r="C118" s="1">
        <v>27</v>
      </c>
      <c r="D118" s="1">
        <v>1</v>
      </c>
      <c r="E118" s="1" t="s">
        <v>11</v>
      </c>
      <c r="F118" s="49">
        <v>-33.350999999999999</v>
      </c>
      <c r="G118" s="49">
        <v>-21.997</v>
      </c>
      <c r="H118" s="49">
        <v>159.49799999999999</v>
      </c>
      <c r="I118" s="49">
        <v>56.155000000000001</v>
      </c>
      <c r="J118" s="49">
        <v>9.1010000000000009</v>
      </c>
      <c r="K118" s="49">
        <v>13.39</v>
      </c>
    </row>
    <row r="119" spans="1:11" x14ac:dyDescent="0.45">
      <c r="A119" s="1">
        <v>1</v>
      </c>
      <c r="B119" s="1">
        <v>26</v>
      </c>
      <c r="C119" s="1">
        <v>27</v>
      </c>
      <c r="D119" s="1">
        <v>1</v>
      </c>
      <c r="E119" s="1" t="s">
        <v>10</v>
      </c>
      <c r="F119" s="49">
        <v>-27.271999999999998</v>
      </c>
      <c r="G119" s="49">
        <v>-17.366</v>
      </c>
      <c r="H119" s="49">
        <v>-120.422</v>
      </c>
      <c r="I119" s="49">
        <v>-42.497999999999998</v>
      </c>
      <c r="J119" s="49">
        <v>-6.883</v>
      </c>
      <c r="K119" s="49">
        <v>-10.125999999999999</v>
      </c>
    </row>
    <row r="120" spans="1:11" x14ac:dyDescent="0.45">
      <c r="A120" s="1">
        <v>1</v>
      </c>
      <c r="B120" s="1">
        <v>26</v>
      </c>
      <c r="C120" s="1">
        <v>27</v>
      </c>
      <c r="D120" s="1">
        <v>1</v>
      </c>
      <c r="E120" s="1" t="s">
        <v>9</v>
      </c>
      <c r="F120" s="49">
        <v>63.752000000000002</v>
      </c>
      <c r="G120" s="49">
        <v>41.533999999999999</v>
      </c>
      <c r="H120" s="49">
        <v>-77.754999999999995</v>
      </c>
      <c r="I120" s="49">
        <v>-27.402999999999999</v>
      </c>
      <c r="J120" s="49">
        <v>-4.4400000000000004</v>
      </c>
      <c r="K120" s="49">
        <v>-6.532</v>
      </c>
    </row>
    <row r="121" spans="1:11" x14ac:dyDescent="0.45">
      <c r="A121" s="1">
        <v>1</v>
      </c>
      <c r="B121" s="1">
        <v>26</v>
      </c>
      <c r="C121" s="1">
        <v>27</v>
      </c>
      <c r="D121" s="1">
        <v>1</v>
      </c>
      <c r="E121" s="1" t="s">
        <v>8</v>
      </c>
      <c r="F121" s="49">
        <v>-60.375999999999998</v>
      </c>
      <c r="G121" s="49">
        <v>-38.962000000000003</v>
      </c>
      <c r="H121" s="49">
        <v>-77.754999999999995</v>
      </c>
      <c r="I121" s="49">
        <v>-27.402999999999999</v>
      </c>
      <c r="J121" s="49">
        <v>-4.4400000000000004</v>
      </c>
      <c r="K121" s="49">
        <v>-6.532</v>
      </c>
    </row>
    <row r="122" spans="1:11" x14ac:dyDescent="0.45">
      <c r="A122" s="1">
        <v>2</v>
      </c>
      <c r="B122" s="1">
        <v>14</v>
      </c>
      <c r="C122" s="1">
        <v>15</v>
      </c>
      <c r="D122" s="1">
        <v>5</v>
      </c>
      <c r="E122" s="1" t="s">
        <v>11</v>
      </c>
      <c r="F122" s="49">
        <v>-17.024999999999999</v>
      </c>
      <c r="G122" s="49">
        <v>-10.348000000000001</v>
      </c>
      <c r="H122" s="49">
        <v>6.2249999999999996</v>
      </c>
      <c r="I122" s="49">
        <v>0.69199999999999995</v>
      </c>
      <c r="J122" s="49">
        <v>7.6999999999999999E-2</v>
      </c>
      <c r="K122" s="49">
        <v>0.113</v>
      </c>
    </row>
    <row r="123" spans="1:11" x14ac:dyDescent="0.45">
      <c r="A123" s="1">
        <v>2</v>
      </c>
      <c r="B123" s="1">
        <v>14</v>
      </c>
      <c r="C123" s="1">
        <v>15</v>
      </c>
      <c r="D123" s="1">
        <v>5</v>
      </c>
      <c r="E123" s="1" t="s">
        <v>10</v>
      </c>
      <c r="F123" s="49">
        <v>-19.696000000000002</v>
      </c>
      <c r="G123" s="49">
        <v>-11.957000000000001</v>
      </c>
      <c r="H123" s="49">
        <v>-5.74</v>
      </c>
      <c r="I123" s="49">
        <v>-0.63900000000000001</v>
      </c>
      <c r="J123" s="49">
        <v>-7.0999999999999994E-2</v>
      </c>
      <c r="K123" s="49">
        <v>-0.104</v>
      </c>
    </row>
    <row r="124" spans="1:11" x14ac:dyDescent="0.45">
      <c r="A124" s="1">
        <v>2</v>
      </c>
      <c r="B124" s="1">
        <v>14</v>
      </c>
      <c r="C124" s="1">
        <v>15</v>
      </c>
      <c r="D124" s="1">
        <v>5</v>
      </c>
      <c r="E124" s="1" t="s">
        <v>9</v>
      </c>
      <c r="F124" s="49">
        <v>24.271000000000001</v>
      </c>
      <c r="G124" s="49">
        <v>14.744999999999999</v>
      </c>
      <c r="H124" s="49">
        <v>-2.5459999999999998</v>
      </c>
      <c r="I124" s="49">
        <v>-0.28299999999999997</v>
      </c>
      <c r="J124" s="49">
        <v>-3.1E-2</v>
      </c>
      <c r="K124" s="49">
        <v>-4.5999999999999999E-2</v>
      </c>
    </row>
    <row r="125" spans="1:11" x14ac:dyDescent="0.45">
      <c r="A125" s="1">
        <v>2</v>
      </c>
      <c r="B125" s="1">
        <v>14</v>
      </c>
      <c r="C125" s="1">
        <v>15</v>
      </c>
      <c r="D125" s="1">
        <v>5</v>
      </c>
      <c r="E125" s="1" t="s">
        <v>8</v>
      </c>
      <c r="F125" s="49">
        <v>-25.408000000000001</v>
      </c>
      <c r="G125" s="49">
        <v>-15.429</v>
      </c>
      <c r="H125" s="49">
        <v>-2.5459999999999998</v>
      </c>
      <c r="I125" s="49">
        <v>-0.28299999999999997</v>
      </c>
      <c r="J125" s="49">
        <v>-3.1E-2</v>
      </c>
      <c r="K125" s="49">
        <v>-4.5999999999999999E-2</v>
      </c>
    </row>
    <row r="126" spans="1:11" x14ac:dyDescent="0.45">
      <c r="A126" s="1">
        <v>2</v>
      </c>
      <c r="B126" s="1">
        <v>14</v>
      </c>
      <c r="C126" s="1">
        <v>15</v>
      </c>
      <c r="D126" s="1">
        <v>4</v>
      </c>
      <c r="E126" s="1" t="s">
        <v>11</v>
      </c>
      <c r="F126" s="49">
        <v>-21.599</v>
      </c>
      <c r="G126" s="49">
        <v>-13.233000000000001</v>
      </c>
      <c r="H126" s="49">
        <v>10.295999999999999</v>
      </c>
      <c r="I126" s="49">
        <v>1.177</v>
      </c>
      <c r="J126" s="49">
        <v>0.13400000000000001</v>
      </c>
      <c r="K126" s="49">
        <v>0.19800000000000001</v>
      </c>
    </row>
    <row r="127" spans="1:11" x14ac:dyDescent="0.45">
      <c r="A127" s="1">
        <v>2</v>
      </c>
      <c r="B127" s="1">
        <v>14</v>
      </c>
      <c r="C127" s="1">
        <v>15</v>
      </c>
      <c r="D127" s="1">
        <v>4</v>
      </c>
      <c r="E127" s="1" t="s">
        <v>10</v>
      </c>
      <c r="F127" s="49">
        <v>-22.167999999999999</v>
      </c>
      <c r="G127" s="49">
        <v>-13.581</v>
      </c>
      <c r="H127" s="49">
        <v>-9.9209999999999994</v>
      </c>
      <c r="I127" s="49">
        <v>-1.1339999999999999</v>
      </c>
      <c r="J127" s="49">
        <v>-0.13</v>
      </c>
      <c r="K127" s="49">
        <v>-0.191</v>
      </c>
    </row>
    <row r="128" spans="1:11" x14ac:dyDescent="0.45">
      <c r="A128" s="1">
        <v>2</v>
      </c>
      <c r="B128" s="1">
        <v>14</v>
      </c>
      <c r="C128" s="1">
        <v>15</v>
      </c>
      <c r="D128" s="1">
        <v>4</v>
      </c>
      <c r="E128" s="1" t="s">
        <v>9</v>
      </c>
      <c r="F128" s="49">
        <v>28.338000000000001</v>
      </c>
      <c r="G128" s="49">
        <v>17.363</v>
      </c>
      <c r="H128" s="49">
        <v>-4.3019999999999996</v>
      </c>
      <c r="I128" s="49">
        <v>-0.49199999999999999</v>
      </c>
      <c r="J128" s="49">
        <v>-5.6000000000000001E-2</v>
      </c>
      <c r="K128" s="49">
        <v>-8.3000000000000004E-2</v>
      </c>
    </row>
    <row r="129" spans="1:11" x14ac:dyDescent="0.45">
      <c r="A129" s="1">
        <v>2</v>
      </c>
      <c r="B129" s="1">
        <v>14</v>
      </c>
      <c r="C129" s="1">
        <v>15</v>
      </c>
      <c r="D129" s="1">
        <v>4</v>
      </c>
      <c r="E129" s="1" t="s">
        <v>8</v>
      </c>
      <c r="F129" s="49">
        <v>-28.579000000000001</v>
      </c>
      <c r="G129" s="49">
        <v>-17.510999999999999</v>
      </c>
      <c r="H129" s="49">
        <v>-4.3019999999999996</v>
      </c>
      <c r="I129" s="49">
        <v>-0.49199999999999999</v>
      </c>
      <c r="J129" s="49">
        <v>-5.6000000000000001E-2</v>
      </c>
      <c r="K129" s="49">
        <v>-8.3000000000000004E-2</v>
      </c>
    </row>
    <row r="130" spans="1:11" x14ac:dyDescent="0.45">
      <c r="A130" s="1">
        <v>2</v>
      </c>
      <c r="B130" s="1">
        <v>14</v>
      </c>
      <c r="C130" s="1">
        <v>15</v>
      </c>
      <c r="D130" s="1">
        <v>3</v>
      </c>
      <c r="E130" s="1" t="s">
        <v>11</v>
      </c>
      <c r="F130" s="49">
        <v>-21.088000000000001</v>
      </c>
      <c r="G130" s="49">
        <v>-12.926</v>
      </c>
      <c r="H130" s="49">
        <v>14.891</v>
      </c>
      <c r="I130" s="49">
        <v>1.758</v>
      </c>
      <c r="J130" s="49">
        <v>0.20200000000000001</v>
      </c>
      <c r="K130" s="49">
        <v>0.29799999999999999</v>
      </c>
    </row>
    <row r="131" spans="1:11" x14ac:dyDescent="0.45">
      <c r="A131" s="1">
        <v>2</v>
      </c>
      <c r="B131" s="1">
        <v>14</v>
      </c>
      <c r="C131" s="1">
        <v>15</v>
      </c>
      <c r="D131" s="1">
        <v>3</v>
      </c>
      <c r="E131" s="1" t="s">
        <v>10</v>
      </c>
      <c r="F131" s="49">
        <v>-22.321999999999999</v>
      </c>
      <c r="G131" s="49">
        <v>-13.673</v>
      </c>
      <c r="H131" s="49">
        <v>-14.236000000000001</v>
      </c>
      <c r="I131" s="49">
        <v>-1.681</v>
      </c>
      <c r="J131" s="49">
        <v>-0.19400000000000001</v>
      </c>
      <c r="K131" s="49">
        <v>-0.28499999999999998</v>
      </c>
    </row>
    <row r="132" spans="1:11" x14ac:dyDescent="0.45">
      <c r="A132" s="1">
        <v>2</v>
      </c>
      <c r="B132" s="1">
        <v>14</v>
      </c>
      <c r="C132" s="1">
        <v>15</v>
      </c>
      <c r="D132" s="1">
        <v>3</v>
      </c>
      <c r="E132" s="1" t="s">
        <v>9</v>
      </c>
      <c r="F132" s="49">
        <v>28.196000000000002</v>
      </c>
      <c r="G132" s="49">
        <v>17.277999999999999</v>
      </c>
      <c r="H132" s="49">
        <v>-6.1970000000000001</v>
      </c>
      <c r="I132" s="49">
        <v>-0.73199999999999998</v>
      </c>
      <c r="J132" s="49">
        <v>-8.4000000000000005E-2</v>
      </c>
      <c r="K132" s="49">
        <v>-0.124</v>
      </c>
    </row>
    <row r="133" spans="1:11" x14ac:dyDescent="0.45">
      <c r="A133" s="1">
        <v>2</v>
      </c>
      <c r="B133" s="1">
        <v>14</v>
      </c>
      <c r="C133" s="1">
        <v>15</v>
      </c>
      <c r="D133" s="1">
        <v>3</v>
      </c>
      <c r="E133" s="1" t="s">
        <v>8</v>
      </c>
      <c r="F133" s="49">
        <v>-28.721</v>
      </c>
      <c r="G133" s="49">
        <v>-17.596</v>
      </c>
      <c r="H133" s="49">
        <v>-6.1970000000000001</v>
      </c>
      <c r="I133" s="49">
        <v>-0.73199999999999998</v>
      </c>
      <c r="J133" s="49">
        <v>-8.4000000000000005E-2</v>
      </c>
      <c r="K133" s="49">
        <v>-0.124</v>
      </c>
    </row>
    <row r="134" spans="1:11" x14ac:dyDescent="0.45">
      <c r="A134" s="1">
        <v>2</v>
      </c>
      <c r="B134" s="1">
        <v>14</v>
      </c>
      <c r="C134" s="1">
        <v>15</v>
      </c>
      <c r="D134" s="1">
        <v>2</v>
      </c>
      <c r="E134" s="1" t="s">
        <v>11</v>
      </c>
      <c r="F134" s="49">
        <v>-21.196999999999999</v>
      </c>
      <c r="G134" s="49">
        <v>-12.989000000000001</v>
      </c>
      <c r="H134" s="49">
        <v>18.25</v>
      </c>
      <c r="I134" s="49">
        <v>2.1949999999999998</v>
      </c>
      <c r="J134" s="49">
        <v>0.25</v>
      </c>
      <c r="K134" s="49">
        <v>0.36799999999999999</v>
      </c>
    </row>
    <row r="135" spans="1:11" x14ac:dyDescent="0.45">
      <c r="A135" s="1">
        <v>2</v>
      </c>
      <c r="B135" s="1">
        <v>14</v>
      </c>
      <c r="C135" s="1">
        <v>15</v>
      </c>
      <c r="D135" s="1">
        <v>2</v>
      </c>
      <c r="E135" s="1" t="s">
        <v>10</v>
      </c>
      <c r="F135" s="49">
        <v>-22.393999999999998</v>
      </c>
      <c r="G135" s="49">
        <v>-13.72</v>
      </c>
      <c r="H135" s="49">
        <v>-17.54</v>
      </c>
      <c r="I135" s="49">
        <v>-2.109</v>
      </c>
      <c r="J135" s="49">
        <v>-0.24099999999999999</v>
      </c>
      <c r="K135" s="49">
        <v>-0.35399999999999998</v>
      </c>
    </row>
    <row r="136" spans="1:11" x14ac:dyDescent="0.45">
      <c r="A136" s="1">
        <v>2</v>
      </c>
      <c r="B136" s="1">
        <v>14</v>
      </c>
      <c r="C136" s="1">
        <v>15</v>
      </c>
      <c r="D136" s="1">
        <v>2</v>
      </c>
      <c r="E136" s="1" t="s">
        <v>9</v>
      </c>
      <c r="F136" s="49">
        <v>28.204000000000001</v>
      </c>
      <c r="G136" s="49">
        <v>17.282</v>
      </c>
      <c r="H136" s="49">
        <v>-7.6150000000000002</v>
      </c>
      <c r="I136" s="49">
        <v>-0.91600000000000004</v>
      </c>
      <c r="J136" s="49">
        <v>-0.105</v>
      </c>
      <c r="K136" s="49">
        <v>-0.154</v>
      </c>
    </row>
    <row r="137" spans="1:11" x14ac:dyDescent="0.45">
      <c r="A137" s="1">
        <v>2</v>
      </c>
      <c r="B137" s="1">
        <v>14</v>
      </c>
      <c r="C137" s="1">
        <v>15</v>
      </c>
      <c r="D137" s="1">
        <v>2</v>
      </c>
      <c r="E137" s="1" t="s">
        <v>8</v>
      </c>
      <c r="F137" s="49">
        <v>-28.713000000000001</v>
      </c>
      <c r="G137" s="49">
        <v>-17.591999999999999</v>
      </c>
      <c r="H137" s="49">
        <v>-7.6150000000000002</v>
      </c>
      <c r="I137" s="49">
        <v>-0.91600000000000004</v>
      </c>
      <c r="J137" s="49">
        <v>-0.105</v>
      </c>
      <c r="K137" s="49">
        <v>-0.154</v>
      </c>
    </row>
    <row r="138" spans="1:11" x14ac:dyDescent="0.45">
      <c r="A138" s="1">
        <v>2</v>
      </c>
      <c r="B138" s="1">
        <v>14</v>
      </c>
      <c r="C138" s="1">
        <v>15</v>
      </c>
      <c r="D138" s="1">
        <v>1</v>
      </c>
      <c r="E138" s="1" t="s">
        <v>11</v>
      </c>
      <c r="F138" s="49">
        <v>-20.584</v>
      </c>
      <c r="G138" s="49">
        <v>-12.612</v>
      </c>
      <c r="H138" s="49">
        <v>20.466999999999999</v>
      </c>
      <c r="I138" s="49">
        <v>2.4940000000000002</v>
      </c>
      <c r="J138" s="49">
        <v>0.3</v>
      </c>
      <c r="K138" s="49">
        <v>0.442</v>
      </c>
    </row>
    <row r="139" spans="1:11" x14ac:dyDescent="0.45">
      <c r="A139" s="1">
        <v>2</v>
      </c>
      <c r="B139" s="1">
        <v>14</v>
      </c>
      <c r="C139" s="1">
        <v>15</v>
      </c>
      <c r="D139" s="1">
        <v>1</v>
      </c>
      <c r="E139" s="1" t="s">
        <v>10</v>
      </c>
      <c r="F139" s="49">
        <v>-22.547999999999998</v>
      </c>
      <c r="G139" s="49">
        <v>-13.817</v>
      </c>
      <c r="H139" s="49">
        <v>-19.353999999999999</v>
      </c>
      <c r="I139" s="49">
        <v>-2.3580000000000001</v>
      </c>
      <c r="J139" s="49">
        <v>-0.28399999999999997</v>
      </c>
      <c r="K139" s="49">
        <v>-0.41799999999999998</v>
      </c>
    </row>
    <row r="140" spans="1:11" x14ac:dyDescent="0.45">
      <c r="A140" s="1">
        <v>2</v>
      </c>
      <c r="B140" s="1">
        <v>14</v>
      </c>
      <c r="C140" s="1">
        <v>15</v>
      </c>
      <c r="D140" s="1">
        <v>1</v>
      </c>
      <c r="E140" s="1" t="s">
        <v>9</v>
      </c>
      <c r="F140" s="49">
        <v>28.041</v>
      </c>
      <c r="G140" s="49">
        <v>17.181000000000001</v>
      </c>
      <c r="H140" s="49">
        <v>-8.4730000000000008</v>
      </c>
      <c r="I140" s="49">
        <v>-1.032</v>
      </c>
      <c r="J140" s="49">
        <v>-0.124</v>
      </c>
      <c r="K140" s="49">
        <v>-0.183</v>
      </c>
    </row>
    <row r="141" spans="1:11" x14ac:dyDescent="0.45">
      <c r="A141" s="1">
        <v>2</v>
      </c>
      <c r="B141" s="1">
        <v>14</v>
      </c>
      <c r="C141" s="1">
        <v>15</v>
      </c>
      <c r="D141" s="1">
        <v>1</v>
      </c>
      <c r="E141" s="1" t="s">
        <v>8</v>
      </c>
      <c r="F141" s="49">
        <v>-28.876000000000001</v>
      </c>
      <c r="G141" s="49">
        <v>-17.693000000000001</v>
      </c>
      <c r="H141" s="49">
        <v>-8.4730000000000008</v>
      </c>
      <c r="I141" s="49">
        <v>-1.032</v>
      </c>
      <c r="J141" s="49">
        <v>-0.124</v>
      </c>
      <c r="K141" s="49">
        <v>-0.183</v>
      </c>
    </row>
    <row r="142" spans="1:11" x14ac:dyDescent="0.45">
      <c r="A142" s="1">
        <v>2</v>
      </c>
      <c r="B142" s="1">
        <v>15</v>
      </c>
      <c r="C142" s="1">
        <v>16</v>
      </c>
      <c r="D142" s="1">
        <v>5</v>
      </c>
      <c r="E142" s="1" t="s">
        <v>11</v>
      </c>
      <c r="F142" s="49">
        <v>-14.097</v>
      </c>
      <c r="G142" s="49">
        <v>-8.5459999999999994</v>
      </c>
      <c r="H142" s="49">
        <v>6.3179999999999996</v>
      </c>
      <c r="I142" s="49">
        <v>0.70299999999999996</v>
      </c>
      <c r="J142" s="49">
        <v>7.8E-2</v>
      </c>
      <c r="K142" s="49">
        <v>0.115</v>
      </c>
    </row>
    <row r="143" spans="1:11" x14ac:dyDescent="0.45">
      <c r="A143" s="1">
        <v>2</v>
      </c>
      <c r="B143" s="1">
        <v>15</v>
      </c>
      <c r="C143" s="1">
        <v>16</v>
      </c>
      <c r="D143" s="1">
        <v>5</v>
      </c>
      <c r="E143" s="1" t="s">
        <v>10</v>
      </c>
      <c r="F143" s="49">
        <v>-12.436</v>
      </c>
      <c r="G143" s="49">
        <v>-7.5730000000000004</v>
      </c>
      <c r="H143" s="49">
        <v>-5.9820000000000002</v>
      </c>
      <c r="I143" s="49">
        <v>-0.66400000000000003</v>
      </c>
      <c r="J143" s="49">
        <v>-7.2999999999999995E-2</v>
      </c>
      <c r="K143" s="49">
        <v>-0.108</v>
      </c>
    </row>
    <row r="144" spans="1:11" x14ac:dyDescent="0.45">
      <c r="A144" s="1">
        <v>2</v>
      </c>
      <c r="B144" s="1">
        <v>15</v>
      </c>
      <c r="C144" s="1">
        <v>16</v>
      </c>
      <c r="D144" s="1">
        <v>5</v>
      </c>
      <c r="E144" s="1" t="s">
        <v>9</v>
      </c>
      <c r="F144" s="49">
        <v>20.52</v>
      </c>
      <c r="G144" s="49">
        <v>12.454000000000001</v>
      </c>
      <c r="H144" s="49">
        <v>-3.2370000000000001</v>
      </c>
      <c r="I144" s="49">
        <v>-0.36</v>
      </c>
      <c r="J144" s="49">
        <v>-0.04</v>
      </c>
      <c r="K144" s="49">
        <v>-5.8999999999999997E-2</v>
      </c>
    </row>
    <row r="145" spans="1:11" x14ac:dyDescent="0.45">
      <c r="A145" s="1">
        <v>2</v>
      </c>
      <c r="B145" s="1">
        <v>15</v>
      </c>
      <c r="C145" s="1">
        <v>16</v>
      </c>
      <c r="D145" s="1">
        <v>5</v>
      </c>
      <c r="E145" s="1" t="s">
        <v>8</v>
      </c>
      <c r="F145" s="49">
        <v>-19.646000000000001</v>
      </c>
      <c r="G145" s="49">
        <v>-11.942</v>
      </c>
      <c r="H145" s="49">
        <v>-3.2370000000000001</v>
      </c>
      <c r="I145" s="49">
        <v>-0.36</v>
      </c>
      <c r="J145" s="49">
        <v>-0.04</v>
      </c>
      <c r="K145" s="49">
        <v>-5.8999999999999997E-2</v>
      </c>
    </row>
    <row r="146" spans="1:11" x14ac:dyDescent="0.45">
      <c r="A146" s="1">
        <v>2</v>
      </c>
      <c r="B146" s="1">
        <v>15</v>
      </c>
      <c r="C146" s="1">
        <v>16</v>
      </c>
      <c r="D146" s="1">
        <v>4</v>
      </c>
      <c r="E146" s="1" t="s">
        <v>11</v>
      </c>
      <c r="F146" s="49">
        <v>-14.909000000000001</v>
      </c>
      <c r="G146" s="49">
        <v>-9.1389999999999993</v>
      </c>
      <c r="H146" s="49">
        <v>11.773999999999999</v>
      </c>
      <c r="I146" s="49">
        <v>1.3460000000000001</v>
      </c>
      <c r="J146" s="49">
        <v>0.154</v>
      </c>
      <c r="K146" s="49">
        <v>0.22600000000000001</v>
      </c>
    </row>
    <row r="147" spans="1:11" x14ac:dyDescent="0.45">
      <c r="A147" s="1">
        <v>2</v>
      </c>
      <c r="B147" s="1">
        <v>15</v>
      </c>
      <c r="C147" s="1">
        <v>16</v>
      </c>
      <c r="D147" s="1">
        <v>4</v>
      </c>
      <c r="E147" s="1" t="s">
        <v>10</v>
      </c>
      <c r="F147" s="49">
        <v>-15.154</v>
      </c>
      <c r="G147" s="49">
        <v>-9.2639999999999993</v>
      </c>
      <c r="H147" s="49">
        <v>-11.593</v>
      </c>
      <c r="I147" s="49">
        <v>-1.325</v>
      </c>
      <c r="J147" s="49">
        <v>-0.151</v>
      </c>
      <c r="K147" s="49">
        <v>-0.223</v>
      </c>
    </row>
    <row r="148" spans="1:11" x14ac:dyDescent="0.45">
      <c r="A148" s="1">
        <v>2</v>
      </c>
      <c r="B148" s="1">
        <v>15</v>
      </c>
      <c r="C148" s="1">
        <v>16</v>
      </c>
      <c r="D148" s="1">
        <v>4</v>
      </c>
      <c r="E148" s="1" t="s">
        <v>9</v>
      </c>
      <c r="F148" s="49">
        <v>22.943999999999999</v>
      </c>
      <c r="G148" s="49">
        <v>14.065</v>
      </c>
      <c r="H148" s="49">
        <v>-6.149</v>
      </c>
      <c r="I148" s="49">
        <v>-0.70299999999999996</v>
      </c>
      <c r="J148" s="49">
        <v>-0.08</v>
      </c>
      <c r="K148" s="49">
        <v>-0.11799999999999999</v>
      </c>
    </row>
    <row r="149" spans="1:11" x14ac:dyDescent="0.45">
      <c r="A149" s="1">
        <v>2</v>
      </c>
      <c r="B149" s="1">
        <v>15</v>
      </c>
      <c r="C149" s="1">
        <v>16</v>
      </c>
      <c r="D149" s="1">
        <v>4</v>
      </c>
      <c r="E149" s="1" t="s">
        <v>8</v>
      </c>
      <c r="F149" s="49">
        <v>-23.074000000000002</v>
      </c>
      <c r="G149" s="49">
        <v>-14.131</v>
      </c>
      <c r="H149" s="49">
        <v>-6.149</v>
      </c>
      <c r="I149" s="49">
        <v>-0.70299999999999996</v>
      </c>
      <c r="J149" s="49">
        <v>-0.08</v>
      </c>
      <c r="K149" s="49">
        <v>-0.11799999999999999</v>
      </c>
    </row>
    <row r="150" spans="1:11" x14ac:dyDescent="0.45">
      <c r="A150" s="1">
        <v>2</v>
      </c>
      <c r="B150" s="1">
        <v>15</v>
      </c>
      <c r="C150" s="1">
        <v>16</v>
      </c>
      <c r="D150" s="1">
        <v>3</v>
      </c>
      <c r="E150" s="1" t="s">
        <v>11</v>
      </c>
      <c r="F150" s="49">
        <v>-15.116</v>
      </c>
      <c r="G150" s="49">
        <v>-9.2629999999999999</v>
      </c>
      <c r="H150" s="49">
        <v>16.696000000000002</v>
      </c>
      <c r="I150" s="49">
        <v>1.9710000000000001</v>
      </c>
      <c r="J150" s="49">
        <v>0.22700000000000001</v>
      </c>
      <c r="K150" s="49">
        <v>0.33400000000000002</v>
      </c>
    </row>
    <row r="151" spans="1:11" x14ac:dyDescent="0.45">
      <c r="A151" s="1">
        <v>2</v>
      </c>
      <c r="B151" s="1">
        <v>15</v>
      </c>
      <c r="C151" s="1">
        <v>16</v>
      </c>
      <c r="D151" s="1">
        <v>3</v>
      </c>
      <c r="E151" s="1" t="s">
        <v>10</v>
      </c>
      <c r="F151" s="49">
        <v>-15</v>
      </c>
      <c r="G151" s="49">
        <v>-9.1760000000000002</v>
      </c>
      <c r="H151" s="49">
        <v>-16.466999999999999</v>
      </c>
      <c r="I151" s="49">
        <v>-1.944</v>
      </c>
      <c r="J151" s="49">
        <v>-0.224</v>
      </c>
      <c r="K151" s="49">
        <v>-0.32900000000000001</v>
      </c>
    </row>
    <row r="152" spans="1:11" x14ac:dyDescent="0.45">
      <c r="A152" s="1">
        <v>2</v>
      </c>
      <c r="B152" s="1">
        <v>15</v>
      </c>
      <c r="C152" s="1">
        <v>16</v>
      </c>
      <c r="D152" s="1">
        <v>3</v>
      </c>
      <c r="E152" s="1" t="s">
        <v>9</v>
      </c>
      <c r="F152" s="49">
        <v>23.04</v>
      </c>
      <c r="G152" s="49">
        <v>14.121</v>
      </c>
      <c r="H152" s="49">
        <v>-8.7270000000000003</v>
      </c>
      <c r="I152" s="49">
        <v>-1.03</v>
      </c>
      <c r="J152" s="49">
        <v>-0.11899999999999999</v>
      </c>
      <c r="K152" s="49">
        <v>-0.17399999999999999</v>
      </c>
    </row>
    <row r="153" spans="1:11" x14ac:dyDescent="0.45">
      <c r="A153" s="1">
        <v>2</v>
      </c>
      <c r="B153" s="1">
        <v>15</v>
      </c>
      <c r="C153" s="1">
        <v>16</v>
      </c>
      <c r="D153" s="1">
        <v>3</v>
      </c>
      <c r="E153" s="1" t="s">
        <v>8</v>
      </c>
      <c r="F153" s="49">
        <v>-22.978000000000002</v>
      </c>
      <c r="G153" s="49">
        <v>-14.074999999999999</v>
      </c>
      <c r="H153" s="49">
        <v>-8.7270000000000003</v>
      </c>
      <c r="I153" s="49">
        <v>-1.03</v>
      </c>
      <c r="J153" s="49">
        <v>-0.11899999999999999</v>
      </c>
      <c r="K153" s="49">
        <v>-0.17399999999999999</v>
      </c>
    </row>
    <row r="154" spans="1:11" x14ac:dyDescent="0.45">
      <c r="A154" s="1">
        <v>2</v>
      </c>
      <c r="B154" s="1">
        <v>15</v>
      </c>
      <c r="C154" s="1">
        <v>16</v>
      </c>
      <c r="D154" s="1">
        <v>2</v>
      </c>
      <c r="E154" s="1" t="s">
        <v>11</v>
      </c>
      <c r="F154" s="49">
        <v>-14.901</v>
      </c>
      <c r="G154" s="49">
        <v>-9.1310000000000002</v>
      </c>
      <c r="H154" s="49">
        <v>20.673999999999999</v>
      </c>
      <c r="I154" s="49">
        <v>2.4860000000000002</v>
      </c>
      <c r="J154" s="49">
        <v>0.28399999999999997</v>
      </c>
      <c r="K154" s="49">
        <v>0.41799999999999998</v>
      </c>
    </row>
    <row r="155" spans="1:11" x14ac:dyDescent="0.45">
      <c r="A155" s="1">
        <v>2</v>
      </c>
      <c r="B155" s="1">
        <v>15</v>
      </c>
      <c r="C155" s="1">
        <v>16</v>
      </c>
      <c r="D155" s="1">
        <v>2</v>
      </c>
      <c r="E155" s="1" t="s">
        <v>10</v>
      </c>
      <c r="F155" s="49">
        <v>-15.106</v>
      </c>
      <c r="G155" s="49">
        <v>-9.2420000000000009</v>
      </c>
      <c r="H155" s="49">
        <v>-20.437999999999999</v>
      </c>
      <c r="I155" s="49">
        <v>-2.4580000000000002</v>
      </c>
      <c r="J155" s="49">
        <v>-0.28100000000000003</v>
      </c>
      <c r="K155" s="49">
        <v>-0.41299999999999998</v>
      </c>
    </row>
    <row r="156" spans="1:11" x14ac:dyDescent="0.45">
      <c r="A156" s="1">
        <v>2</v>
      </c>
      <c r="B156" s="1">
        <v>15</v>
      </c>
      <c r="C156" s="1">
        <v>16</v>
      </c>
      <c r="D156" s="1">
        <v>2</v>
      </c>
      <c r="E156" s="1" t="s">
        <v>9</v>
      </c>
      <c r="F156" s="49">
        <v>22.954999999999998</v>
      </c>
      <c r="G156" s="49">
        <v>14.069000000000001</v>
      </c>
      <c r="H156" s="49">
        <v>-10.819000000000001</v>
      </c>
      <c r="I156" s="49">
        <v>-1.3009999999999999</v>
      </c>
      <c r="J156" s="49">
        <v>-0.14899999999999999</v>
      </c>
      <c r="K156" s="49">
        <v>-0.219</v>
      </c>
    </row>
    <row r="157" spans="1:11" x14ac:dyDescent="0.45">
      <c r="A157" s="1">
        <v>2</v>
      </c>
      <c r="B157" s="1">
        <v>15</v>
      </c>
      <c r="C157" s="1">
        <v>16</v>
      </c>
      <c r="D157" s="1">
        <v>2</v>
      </c>
      <c r="E157" s="1" t="s">
        <v>8</v>
      </c>
      <c r="F157" s="49">
        <v>-23.062999999999999</v>
      </c>
      <c r="G157" s="49">
        <v>-14.127000000000001</v>
      </c>
      <c r="H157" s="49">
        <v>-10.819000000000001</v>
      </c>
      <c r="I157" s="49">
        <v>-1.3009999999999999</v>
      </c>
      <c r="J157" s="49">
        <v>-0.14899999999999999</v>
      </c>
      <c r="K157" s="49">
        <v>-0.219</v>
      </c>
    </row>
    <row r="158" spans="1:11" x14ac:dyDescent="0.45">
      <c r="A158" s="1">
        <v>2</v>
      </c>
      <c r="B158" s="1">
        <v>15</v>
      </c>
      <c r="C158" s="1">
        <v>16</v>
      </c>
      <c r="D158" s="1">
        <v>1</v>
      </c>
      <c r="E158" s="1" t="s">
        <v>11</v>
      </c>
      <c r="F158" s="49">
        <v>-14.974</v>
      </c>
      <c r="G158" s="49">
        <v>-9.18</v>
      </c>
      <c r="H158" s="49">
        <v>22.440999999999999</v>
      </c>
      <c r="I158" s="49">
        <v>2.7330000000000001</v>
      </c>
      <c r="J158" s="49">
        <v>0.32900000000000001</v>
      </c>
      <c r="K158" s="49">
        <v>0.48399999999999999</v>
      </c>
    </row>
    <row r="159" spans="1:11" x14ac:dyDescent="0.45">
      <c r="A159" s="1">
        <v>2</v>
      </c>
      <c r="B159" s="1">
        <v>15</v>
      </c>
      <c r="C159" s="1">
        <v>16</v>
      </c>
      <c r="D159" s="1">
        <v>1</v>
      </c>
      <c r="E159" s="1" t="s">
        <v>10</v>
      </c>
      <c r="F159" s="49">
        <v>-15.305999999999999</v>
      </c>
      <c r="G159" s="49">
        <v>-9.3580000000000005</v>
      </c>
      <c r="H159" s="49">
        <v>-22.265999999999998</v>
      </c>
      <c r="I159" s="49">
        <v>-2.7120000000000002</v>
      </c>
      <c r="J159" s="49">
        <v>-0.32600000000000001</v>
      </c>
      <c r="K159" s="49">
        <v>-0.48</v>
      </c>
    </row>
    <row r="160" spans="1:11" x14ac:dyDescent="0.45">
      <c r="A160" s="1">
        <v>2</v>
      </c>
      <c r="B160" s="1">
        <v>15</v>
      </c>
      <c r="C160" s="1">
        <v>16</v>
      </c>
      <c r="D160" s="1">
        <v>1</v>
      </c>
      <c r="E160" s="1" t="s">
        <v>9</v>
      </c>
      <c r="F160" s="49">
        <v>22.922000000000001</v>
      </c>
      <c r="G160" s="49">
        <v>14.051</v>
      </c>
      <c r="H160" s="49">
        <v>-11.765000000000001</v>
      </c>
      <c r="I160" s="49">
        <v>-1.4330000000000001</v>
      </c>
      <c r="J160" s="49">
        <v>-0.17199999999999999</v>
      </c>
      <c r="K160" s="49">
        <v>-0.254</v>
      </c>
    </row>
    <row r="161" spans="1:11" x14ac:dyDescent="0.45">
      <c r="A161" s="1">
        <v>2</v>
      </c>
      <c r="B161" s="1">
        <v>15</v>
      </c>
      <c r="C161" s="1">
        <v>16</v>
      </c>
      <c r="D161" s="1">
        <v>1</v>
      </c>
      <c r="E161" s="1" t="s">
        <v>8</v>
      </c>
      <c r="F161" s="49">
        <v>-23.096</v>
      </c>
      <c r="G161" s="49">
        <v>-14.145</v>
      </c>
      <c r="H161" s="49">
        <v>-11.765000000000001</v>
      </c>
      <c r="I161" s="49">
        <v>-1.4330000000000001</v>
      </c>
      <c r="J161" s="49">
        <v>-0.17199999999999999</v>
      </c>
      <c r="K161" s="49">
        <v>-0.254</v>
      </c>
    </row>
    <row r="162" spans="1:11" x14ac:dyDescent="0.45">
      <c r="A162" s="1">
        <v>2</v>
      </c>
      <c r="B162" s="1">
        <v>16</v>
      </c>
      <c r="C162" s="1">
        <v>17</v>
      </c>
      <c r="D162" s="1">
        <v>5</v>
      </c>
      <c r="E162" s="1" t="s">
        <v>11</v>
      </c>
      <c r="F162" s="49">
        <v>-17.748999999999999</v>
      </c>
      <c r="G162" s="49">
        <v>-10.773</v>
      </c>
      <c r="H162" s="49">
        <v>9.09</v>
      </c>
      <c r="I162" s="49">
        <v>1.0269999999999999</v>
      </c>
      <c r="J162" s="49">
        <v>0.11700000000000001</v>
      </c>
      <c r="K162" s="49">
        <v>0.17199999999999999</v>
      </c>
    </row>
    <row r="163" spans="1:11" x14ac:dyDescent="0.45">
      <c r="A163" s="1">
        <v>2</v>
      </c>
      <c r="B163" s="1">
        <v>16</v>
      </c>
      <c r="C163" s="1">
        <v>17</v>
      </c>
      <c r="D163" s="1">
        <v>5</v>
      </c>
      <c r="E163" s="1" t="s">
        <v>10</v>
      </c>
      <c r="F163" s="49">
        <v>-16.951000000000001</v>
      </c>
      <c r="G163" s="49">
        <v>-10.282</v>
      </c>
      <c r="H163" s="49">
        <v>-8.266</v>
      </c>
      <c r="I163" s="49">
        <v>-0.94099999999999995</v>
      </c>
      <c r="J163" s="49">
        <v>-0.108</v>
      </c>
      <c r="K163" s="49">
        <v>-0.159</v>
      </c>
    </row>
    <row r="164" spans="1:11" x14ac:dyDescent="0.45">
      <c r="A164" s="1">
        <v>2</v>
      </c>
      <c r="B164" s="1">
        <v>16</v>
      </c>
      <c r="C164" s="1">
        <v>17</v>
      </c>
      <c r="D164" s="1">
        <v>5</v>
      </c>
      <c r="E164" s="1" t="s">
        <v>9</v>
      </c>
      <c r="F164" s="49">
        <v>33.430999999999997</v>
      </c>
      <c r="G164" s="49">
        <v>20.353999999999999</v>
      </c>
      <c r="H164" s="49">
        <v>-5.7850000000000001</v>
      </c>
      <c r="I164" s="49">
        <v>-0.65600000000000003</v>
      </c>
      <c r="J164" s="49">
        <v>-7.4999999999999997E-2</v>
      </c>
      <c r="K164" s="49">
        <v>-0.11</v>
      </c>
    </row>
    <row r="165" spans="1:11" x14ac:dyDescent="0.45">
      <c r="A165" s="1">
        <v>2</v>
      </c>
      <c r="B165" s="1">
        <v>16</v>
      </c>
      <c r="C165" s="1">
        <v>17</v>
      </c>
      <c r="D165" s="1">
        <v>5</v>
      </c>
      <c r="E165" s="1" t="s">
        <v>8</v>
      </c>
      <c r="F165" s="49">
        <v>-32.899000000000001</v>
      </c>
      <c r="G165" s="49">
        <v>-20.026</v>
      </c>
      <c r="H165" s="49">
        <v>-5.7850000000000001</v>
      </c>
      <c r="I165" s="49">
        <v>-0.65600000000000003</v>
      </c>
      <c r="J165" s="49">
        <v>-7.4999999999999997E-2</v>
      </c>
      <c r="K165" s="49">
        <v>-0.11</v>
      </c>
    </row>
    <row r="166" spans="1:11" x14ac:dyDescent="0.45">
      <c r="A166" s="1">
        <v>2</v>
      </c>
      <c r="B166" s="1">
        <v>16</v>
      </c>
      <c r="C166" s="1">
        <v>17</v>
      </c>
      <c r="D166" s="1">
        <v>4</v>
      </c>
      <c r="E166" s="1" t="s">
        <v>11</v>
      </c>
      <c r="F166" s="49">
        <v>-28.045999999999999</v>
      </c>
      <c r="G166" s="49">
        <v>-16.878</v>
      </c>
      <c r="H166" s="49">
        <v>14.648999999999999</v>
      </c>
      <c r="I166" s="49">
        <v>1.6830000000000001</v>
      </c>
      <c r="J166" s="49">
        <v>0.19400000000000001</v>
      </c>
      <c r="K166" s="49">
        <v>0.28499999999999998</v>
      </c>
    </row>
    <row r="167" spans="1:11" x14ac:dyDescent="0.45">
      <c r="A167" s="1">
        <v>2</v>
      </c>
      <c r="B167" s="1">
        <v>16</v>
      </c>
      <c r="C167" s="1">
        <v>17</v>
      </c>
      <c r="D167" s="1">
        <v>4</v>
      </c>
      <c r="E167" s="1" t="s">
        <v>10</v>
      </c>
      <c r="F167" s="49">
        <v>-26.184999999999999</v>
      </c>
      <c r="G167" s="49">
        <v>-15.789</v>
      </c>
      <c r="H167" s="49">
        <v>-12.051</v>
      </c>
      <c r="I167" s="49">
        <v>-1.389</v>
      </c>
      <c r="J167" s="49">
        <v>-0.16</v>
      </c>
      <c r="K167" s="49">
        <v>-0.23599999999999999</v>
      </c>
    </row>
    <row r="168" spans="1:11" x14ac:dyDescent="0.45">
      <c r="A168" s="1">
        <v>2</v>
      </c>
      <c r="B168" s="1">
        <v>16</v>
      </c>
      <c r="C168" s="1">
        <v>17</v>
      </c>
      <c r="D168" s="1">
        <v>4</v>
      </c>
      <c r="E168" s="1" t="s">
        <v>9</v>
      </c>
      <c r="F168" s="49">
        <v>54.41</v>
      </c>
      <c r="G168" s="49">
        <v>32.762999999999998</v>
      </c>
      <c r="H168" s="49">
        <v>-8.8989999999999991</v>
      </c>
      <c r="I168" s="49">
        <v>-1.024</v>
      </c>
      <c r="J168" s="49">
        <v>-0.11799999999999999</v>
      </c>
      <c r="K168" s="49">
        <v>-0.17299999999999999</v>
      </c>
    </row>
    <row r="169" spans="1:11" x14ac:dyDescent="0.45">
      <c r="A169" s="1">
        <v>2</v>
      </c>
      <c r="B169" s="1">
        <v>16</v>
      </c>
      <c r="C169" s="1">
        <v>17</v>
      </c>
      <c r="D169" s="1">
        <v>4</v>
      </c>
      <c r="E169" s="1" t="s">
        <v>8</v>
      </c>
      <c r="F169" s="49">
        <v>-53.17</v>
      </c>
      <c r="G169" s="49">
        <v>-32.036999999999999</v>
      </c>
      <c r="H169" s="49">
        <v>-8.8989999999999991</v>
      </c>
      <c r="I169" s="49">
        <v>-1.024</v>
      </c>
      <c r="J169" s="49">
        <v>-0.11799999999999999</v>
      </c>
      <c r="K169" s="49">
        <v>-0.17299999999999999</v>
      </c>
    </row>
    <row r="170" spans="1:11" x14ac:dyDescent="0.45">
      <c r="A170" s="1">
        <v>2</v>
      </c>
      <c r="B170" s="1">
        <v>16</v>
      </c>
      <c r="C170" s="1">
        <v>17</v>
      </c>
      <c r="D170" s="1">
        <v>3</v>
      </c>
      <c r="E170" s="1" t="s">
        <v>11</v>
      </c>
      <c r="F170" s="49">
        <v>-27.696000000000002</v>
      </c>
      <c r="G170" s="49">
        <v>-16.667999999999999</v>
      </c>
      <c r="H170" s="49">
        <v>19.146999999999998</v>
      </c>
      <c r="I170" s="49">
        <v>2.2589999999999999</v>
      </c>
      <c r="J170" s="49">
        <v>0.26100000000000001</v>
      </c>
      <c r="K170" s="49">
        <v>0.38300000000000001</v>
      </c>
    </row>
    <row r="171" spans="1:11" x14ac:dyDescent="0.45">
      <c r="A171" s="1">
        <v>2</v>
      </c>
      <c r="B171" s="1">
        <v>16</v>
      </c>
      <c r="C171" s="1">
        <v>17</v>
      </c>
      <c r="D171" s="1">
        <v>3</v>
      </c>
      <c r="E171" s="1" t="s">
        <v>10</v>
      </c>
      <c r="F171" s="49">
        <v>-26.530999999999999</v>
      </c>
      <c r="G171" s="49">
        <v>-15.991</v>
      </c>
      <c r="H171" s="49">
        <v>-15.096</v>
      </c>
      <c r="I171" s="49">
        <v>-1.78</v>
      </c>
      <c r="J171" s="49">
        <v>-0.20599999999999999</v>
      </c>
      <c r="K171" s="49">
        <v>-0.30199999999999999</v>
      </c>
    </row>
    <row r="172" spans="1:11" x14ac:dyDescent="0.45">
      <c r="A172" s="1">
        <v>2</v>
      </c>
      <c r="B172" s="1">
        <v>16</v>
      </c>
      <c r="C172" s="1">
        <v>17</v>
      </c>
      <c r="D172" s="1">
        <v>3</v>
      </c>
      <c r="E172" s="1" t="s">
        <v>9</v>
      </c>
      <c r="F172" s="49">
        <v>54.177999999999997</v>
      </c>
      <c r="G172" s="49">
        <v>32.625999999999998</v>
      </c>
      <c r="H172" s="49">
        <v>-11.414</v>
      </c>
      <c r="I172" s="49">
        <v>-1.3460000000000001</v>
      </c>
      <c r="J172" s="49">
        <v>-0.155</v>
      </c>
      <c r="K172" s="49">
        <v>-0.22900000000000001</v>
      </c>
    </row>
    <row r="173" spans="1:11" x14ac:dyDescent="0.45">
      <c r="A173" s="1">
        <v>2</v>
      </c>
      <c r="B173" s="1">
        <v>16</v>
      </c>
      <c r="C173" s="1">
        <v>17</v>
      </c>
      <c r="D173" s="1">
        <v>3</v>
      </c>
      <c r="E173" s="1" t="s">
        <v>8</v>
      </c>
      <c r="F173" s="49">
        <v>-53.402000000000001</v>
      </c>
      <c r="G173" s="49">
        <v>-32.173999999999999</v>
      </c>
      <c r="H173" s="49">
        <v>-11.414</v>
      </c>
      <c r="I173" s="49">
        <v>-1.3460000000000001</v>
      </c>
      <c r="J173" s="49">
        <v>-0.155</v>
      </c>
      <c r="K173" s="49">
        <v>-0.22900000000000001</v>
      </c>
    </row>
    <row r="174" spans="1:11" x14ac:dyDescent="0.45">
      <c r="A174" s="1">
        <v>2</v>
      </c>
      <c r="B174" s="1">
        <v>16</v>
      </c>
      <c r="C174" s="1">
        <v>17</v>
      </c>
      <c r="D174" s="1">
        <v>2</v>
      </c>
      <c r="E174" s="1" t="s">
        <v>11</v>
      </c>
      <c r="F174" s="49">
        <v>-27.13</v>
      </c>
      <c r="G174" s="49">
        <v>-16.334</v>
      </c>
      <c r="H174" s="49">
        <v>22.51</v>
      </c>
      <c r="I174" s="49">
        <v>2.702</v>
      </c>
      <c r="J174" s="49">
        <v>0.31</v>
      </c>
      <c r="K174" s="49">
        <v>0.45600000000000002</v>
      </c>
    </row>
    <row r="175" spans="1:11" x14ac:dyDescent="0.45">
      <c r="A175" s="1">
        <v>2</v>
      </c>
      <c r="B175" s="1">
        <v>16</v>
      </c>
      <c r="C175" s="1">
        <v>17</v>
      </c>
      <c r="D175" s="1">
        <v>2</v>
      </c>
      <c r="E175" s="1" t="s">
        <v>10</v>
      </c>
      <c r="F175" s="49">
        <v>-26.948</v>
      </c>
      <c r="G175" s="49">
        <v>-16.238</v>
      </c>
      <c r="H175" s="49">
        <v>-17.251999999999999</v>
      </c>
      <c r="I175" s="49">
        <v>-2.069</v>
      </c>
      <c r="J175" s="49">
        <v>-0.23899999999999999</v>
      </c>
      <c r="K175" s="49">
        <v>-0.35099999999999998</v>
      </c>
    </row>
    <row r="176" spans="1:11" x14ac:dyDescent="0.45">
      <c r="A176" s="1">
        <v>2</v>
      </c>
      <c r="B176" s="1">
        <v>16</v>
      </c>
      <c r="C176" s="1">
        <v>17</v>
      </c>
      <c r="D176" s="1">
        <v>2</v>
      </c>
      <c r="E176" s="1" t="s">
        <v>9</v>
      </c>
      <c r="F176" s="49">
        <v>53.850999999999999</v>
      </c>
      <c r="G176" s="49">
        <v>32.432000000000002</v>
      </c>
      <c r="H176" s="49">
        <v>-13.254</v>
      </c>
      <c r="I176" s="49">
        <v>-1.59</v>
      </c>
      <c r="J176" s="49">
        <v>-0.183</v>
      </c>
      <c r="K176" s="49">
        <v>-0.26900000000000002</v>
      </c>
    </row>
    <row r="177" spans="1:11" x14ac:dyDescent="0.45">
      <c r="A177" s="1">
        <v>2</v>
      </c>
      <c r="B177" s="1">
        <v>16</v>
      </c>
      <c r="C177" s="1">
        <v>17</v>
      </c>
      <c r="D177" s="1">
        <v>2</v>
      </c>
      <c r="E177" s="1" t="s">
        <v>8</v>
      </c>
      <c r="F177" s="49">
        <v>-53.728999999999999</v>
      </c>
      <c r="G177" s="49">
        <v>-32.368000000000002</v>
      </c>
      <c r="H177" s="49">
        <v>-13.254</v>
      </c>
      <c r="I177" s="49">
        <v>-1.59</v>
      </c>
      <c r="J177" s="49">
        <v>-0.183</v>
      </c>
      <c r="K177" s="49">
        <v>-0.26900000000000002</v>
      </c>
    </row>
    <row r="178" spans="1:11" x14ac:dyDescent="0.45">
      <c r="A178" s="1">
        <v>2</v>
      </c>
      <c r="B178" s="1">
        <v>16</v>
      </c>
      <c r="C178" s="1">
        <v>17</v>
      </c>
      <c r="D178" s="1">
        <v>1</v>
      </c>
      <c r="E178" s="1" t="s">
        <v>11</v>
      </c>
      <c r="F178" s="49">
        <v>-25.815999999999999</v>
      </c>
      <c r="G178" s="49">
        <v>-15.557</v>
      </c>
      <c r="H178" s="49">
        <v>22.675000000000001</v>
      </c>
      <c r="I178" s="49">
        <v>2.7559999999999998</v>
      </c>
      <c r="J178" s="49">
        <v>0.33100000000000002</v>
      </c>
      <c r="K178" s="49">
        <v>0.48699999999999999</v>
      </c>
    </row>
    <row r="179" spans="1:11" x14ac:dyDescent="0.45">
      <c r="A179" s="1">
        <v>2</v>
      </c>
      <c r="B179" s="1">
        <v>16</v>
      </c>
      <c r="C179" s="1">
        <v>17</v>
      </c>
      <c r="D179" s="1">
        <v>1</v>
      </c>
      <c r="E179" s="1" t="s">
        <v>10</v>
      </c>
      <c r="F179" s="49">
        <v>-28.033000000000001</v>
      </c>
      <c r="G179" s="49">
        <v>-16.878</v>
      </c>
      <c r="H179" s="49">
        <v>-16.010000000000002</v>
      </c>
      <c r="I179" s="49">
        <v>-1.9430000000000001</v>
      </c>
      <c r="J179" s="49">
        <v>-0.23300000000000001</v>
      </c>
      <c r="K179" s="49">
        <v>-0.34200000000000003</v>
      </c>
    </row>
    <row r="180" spans="1:11" x14ac:dyDescent="0.45">
      <c r="A180" s="1">
        <v>2</v>
      </c>
      <c r="B180" s="1">
        <v>16</v>
      </c>
      <c r="C180" s="1">
        <v>17</v>
      </c>
      <c r="D180" s="1">
        <v>1</v>
      </c>
      <c r="E180" s="1" t="s">
        <v>9</v>
      </c>
      <c r="F180" s="49">
        <v>53.051000000000002</v>
      </c>
      <c r="G180" s="49">
        <v>31.96</v>
      </c>
      <c r="H180" s="49">
        <v>-12.895</v>
      </c>
      <c r="I180" s="49">
        <v>-1.5660000000000001</v>
      </c>
      <c r="J180" s="49">
        <v>-0.188</v>
      </c>
      <c r="K180" s="49">
        <v>-0.27600000000000002</v>
      </c>
    </row>
    <row r="181" spans="1:11" x14ac:dyDescent="0.45">
      <c r="A181" s="1">
        <v>2</v>
      </c>
      <c r="B181" s="1">
        <v>16</v>
      </c>
      <c r="C181" s="1">
        <v>17</v>
      </c>
      <c r="D181" s="1">
        <v>1</v>
      </c>
      <c r="E181" s="1" t="s">
        <v>8</v>
      </c>
      <c r="F181" s="49">
        <v>-54.529000000000003</v>
      </c>
      <c r="G181" s="49">
        <v>-32.840000000000003</v>
      </c>
      <c r="H181" s="49">
        <v>-12.895</v>
      </c>
      <c r="I181" s="49">
        <v>-1.5660000000000001</v>
      </c>
      <c r="J181" s="49">
        <v>-0.188</v>
      </c>
      <c r="K181" s="49">
        <v>-0.27600000000000002</v>
      </c>
    </row>
    <row r="182" spans="1:11" x14ac:dyDescent="0.45">
      <c r="A182" s="1">
        <v>2</v>
      </c>
      <c r="B182" s="1">
        <v>17</v>
      </c>
      <c r="C182" s="1">
        <v>18</v>
      </c>
      <c r="D182" s="1">
        <v>5</v>
      </c>
      <c r="E182" s="1" t="s">
        <v>11</v>
      </c>
      <c r="F182" s="49">
        <v>-32.003999999999998</v>
      </c>
      <c r="G182" s="49">
        <v>-19.021999999999998</v>
      </c>
      <c r="H182" s="49">
        <v>18.779</v>
      </c>
      <c r="I182" s="49">
        <v>2.0739999999999998</v>
      </c>
      <c r="J182" s="49">
        <v>0.224</v>
      </c>
      <c r="K182" s="49">
        <v>0.32900000000000001</v>
      </c>
    </row>
    <row r="183" spans="1:11" x14ac:dyDescent="0.45">
      <c r="A183" s="1">
        <v>2</v>
      </c>
      <c r="B183" s="1">
        <v>17</v>
      </c>
      <c r="C183" s="1">
        <v>18</v>
      </c>
      <c r="D183" s="1">
        <v>5</v>
      </c>
      <c r="E183" s="1" t="s">
        <v>10</v>
      </c>
      <c r="F183" s="49">
        <v>-36.078000000000003</v>
      </c>
      <c r="G183" s="49">
        <v>-21.111000000000001</v>
      </c>
      <c r="H183" s="49">
        <v>-27.734000000000002</v>
      </c>
      <c r="I183" s="49">
        <v>-3.0609999999999999</v>
      </c>
      <c r="J183" s="49">
        <v>-0.33</v>
      </c>
      <c r="K183" s="49">
        <v>-0.48599999999999999</v>
      </c>
    </row>
    <row r="184" spans="1:11" x14ac:dyDescent="0.45">
      <c r="A184" s="1">
        <v>2</v>
      </c>
      <c r="B184" s="1">
        <v>17</v>
      </c>
      <c r="C184" s="1">
        <v>18</v>
      </c>
      <c r="D184" s="1">
        <v>5</v>
      </c>
      <c r="E184" s="1" t="s">
        <v>9</v>
      </c>
      <c r="F184" s="49">
        <v>69.927000000000007</v>
      </c>
      <c r="G184" s="49">
        <v>41.186999999999998</v>
      </c>
      <c r="H184" s="49">
        <v>-14.535</v>
      </c>
      <c r="I184" s="49">
        <v>-1.6040000000000001</v>
      </c>
      <c r="J184" s="49">
        <v>-0.17299999999999999</v>
      </c>
      <c r="K184" s="49">
        <v>-0.255</v>
      </c>
    </row>
    <row r="185" spans="1:11" x14ac:dyDescent="0.45">
      <c r="A185" s="1">
        <v>2</v>
      </c>
      <c r="B185" s="1">
        <v>17</v>
      </c>
      <c r="C185" s="1">
        <v>18</v>
      </c>
      <c r="D185" s="1">
        <v>5</v>
      </c>
      <c r="E185" s="1" t="s">
        <v>8</v>
      </c>
      <c r="F185" s="49">
        <v>-72.472999999999999</v>
      </c>
      <c r="G185" s="49">
        <v>-42.493000000000002</v>
      </c>
      <c r="H185" s="49">
        <v>-14.535</v>
      </c>
      <c r="I185" s="49">
        <v>-1.6040000000000001</v>
      </c>
      <c r="J185" s="49">
        <v>-0.17299999999999999</v>
      </c>
      <c r="K185" s="49">
        <v>-0.255</v>
      </c>
    </row>
    <row r="186" spans="1:11" x14ac:dyDescent="0.45">
      <c r="A186" s="1">
        <v>2</v>
      </c>
      <c r="B186" s="1">
        <v>17</v>
      </c>
      <c r="C186" s="1">
        <v>18</v>
      </c>
      <c r="D186" s="1">
        <v>4</v>
      </c>
      <c r="E186" s="1" t="s">
        <v>11</v>
      </c>
      <c r="F186" s="49">
        <v>-49.441000000000003</v>
      </c>
      <c r="G186" s="49">
        <v>-29.477</v>
      </c>
      <c r="H186" s="49">
        <v>56.466000000000001</v>
      </c>
      <c r="I186" s="49">
        <v>6.4379999999999997</v>
      </c>
      <c r="J186" s="49">
        <v>0.73199999999999998</v>
      </c>
      <c r="K186" s="49">
        <v>1.077</v>
      </c>
    </row>
    <row r="187" spans="1:11" x14ac:dyDescent="0.45">
      <c r="A187" s="1">
        <v>2</v>
      </c>
      <c r="B187" s="1">
        <v>17</v>
      </c>
      <c r="C187" s="1">
        <v>18</v>
      </c>
      <c r="D187" s="1">
        <v>4</v>
      </c>
      <c r="E187" s="1" t="s">
        <v>10</v>
      </c>
      <c r="F187" s="49">
        <v>-32.479999999999997</v>
      </c>
      <c r="G187" s="49">
        <v>-19.701000000000001</v>
      </c>
      <c r="H187" s="49">
        <v>-76.771000000000001</v>
      </c>
      <c r="I187" s="49">
        <v>-8.7479999999999993</v>
      </c>
      <c r="J187" s="49">
        <v>-0.99399999999999999</v>
      </c>
      <c r="K187" s="49">
        <v>-1.4630000000000001</v>
      </c>
    </row>
    <row r="188" spans="1:11" x14ac:dyDescent="0.45">
      <c r="A188" s="1">
        <v>2</v>
      </c>
      <c r="B188" s="1">
        <v>17</v>
      </c>
      <c r="C188" s="1">
        <v>18</v>
      </c>
      <c r="D188" s="1">
        <v>4</v>
      </c>
      <c r="E188" s="1" t="s">
        <v>9</v>
      </c>
      <c r="F188" s="49">
        <v>89.715999999999994</v>
      </c>
      <c r="G188" s="49">
        <v>53.662999999999997</v>
      </c>
      <c r="H188" s="49">
        <v>-41.637</v>
      </c>
      <c r="I188" s="49">
        <v>-4.7450000000000001</v>
      </c>
      <c r="J188" s="49">
        <v>-0.53900000000000003</v>
      </c>
      <c r="K188" s="49">
        <v>-0.79400000000000004</v>
      </c>
    </row>
    <row r="189" spans="1:11" x14ac:dyDescent="0.45">
      <c r="A189" s="1">
        <v>2</v>
      </c>
      <c r="B189" s="1">
        <v>17</v>
      </c>
      <c r="C189" s="1">
        <v>18</v>
      </c>
      <c r="D189" s="1">
        <v>4</v>
      </c>
      <c r="E189" s="1" t="s">
        <v>8</v>
      </c>
      <c r="F189" s="49">
        <v>-79.116</v>
      </c>
      <c r="G189" s="49">
        <v>-47.552999999999997</v>
      </c>
      <c r="H189" s="49">
        <v>-41.637</v>
      </c>
      <c r="I189" s="49">
        <v>-4.7450000000000001</v>
      </c>
      <c r="J189" s="49">
        <v>-0.53900000000000003</v>
      </c>
      <c r="K189" s="49">
        <v>-0.79400000000000004</v>
      </c>
    </row>
    <row r="190" spans="1:11" x14ac:dyDescent="0.45">
      <c r="A190" s="1">
        <v>2</v>
      </c>
      <c r="B190" s="1">
        <v>17</v>
      </c>
      <c r="C190" s="1">
        <v>18</v>
      </c>
      <c r="D190" s="1">
        <v>3</v>
      </c>
      <c r="E190" s="1" t="s">
        <v>11</v>
      </c>
      <c r="F190" s="49">
        <v>-46.100999999999999</v>
      </c>
      <c r="G190" s="49">
        <v>-27.573</v>
      </c>
      <c r="H190" s="49">
        <v>87.06</v>
      </c>
      <c r="I190" s="49">
        <v>10.276999999999999</v>
      </c>
      <c r="J190" s="49">
        <v>1.181</v>
      </c>
      <c r="K190" s="49">
        <v>1.7370000000000001</v>
      </c>
    </row>
    <row r="191" spans="1:11" x14ac:dyDescent="0.45">
      <c r="A191" s="1">
        <v>2</v>
      </c>
      <c r="B191" s="1">
        <v>17</v>
      </c>
      <c r="C191" s="1">
        <v>18</v>
      </c>
      <c r="D191" s="1">
        <v>3</v>
      </c>
      <c r="E191" s="1" t="s">
        <v>10</v>
      </c>
      <c r="F191" s="49">
        <v>-36.539000000000001</v>
      </c>
      <c r="G191" s="49">
        <v>-22.045999999999999</v>
      </c>
      <c r="H191" s="49">
        <v>-119.55</v>
      </c>
      <c r="I191" s="49">
        <v>-14.113</v>
      </c>
      <c r="J191" s="49">
        <v>-1.6220000000000001</v>
      </c>
      <c r="K191" s="49">
        <v>-2.3860000000000001</v>
      </c>
    </row>
    <row r="192" spans="1:11" x14ac:dyDescent="0.45">
      <c r="A192" s="1">
        <v>2</v>
      </c>
      <c r="B192" s="1">
        <v>17</v>
      </c>
      <c r="C192" s="1">
        <v>18</v>
      </c>
      <c r="D192" s="1">
        <v>3</v>
      </c>
      <c r="E192" s="1" t="s">
        <v>9</v>
      </c>
      <c r="F192" s="49">
        <v>87.403999999999996</v>
      </c>
      <c r="G192" s="49">
        <v>52.335000000000001</v>
      </c>
      <c r="H192" s="49">
        <v>-64.564999999999998</v>
      </c>
      <c r="I192" s="49">
        <v>-7.6219999999999999</v>
      </c>
      <c r="J192" s="49">
        <v>-0.876</v>
      </c>
      <c r="K192" s="49">
        <v>-1.288</v>
      </c>
    </row>
    <row r="193" spans="1:11" x14ac:dyDescent="0.45">
      <c r="A193" s="1">
        <v>2</v>
      </c>
      <c r="B193" s="1">
        <v>17</v>
      </c>
      <c r="C193" s="1">
        <v>18</v>
      </c>
      <c r="D193" s="1">
        <v>3</v>
      </c>
      <c r="E193" s="1" t="s">
        <v>8</v>
      </c>
      <c r="F193" s="49">
        <v>-81.427999999999997</v>
      </c>
      <c r="G193" s="49">
        <v>-48.881</v>
      </c>
      <c r="H193" s="49">
        <v>-64.564999999999998</v>
      </c>
      <c r="I193" s="49">
        <v>-7.6219999999999999</v>
      </c>
      <c r="J193" s="49">
        <v>-0.876</v>
      </c>
      <c r="K193" s="49">
        <v>-1.288</v>
      </c>
    </row>
    <row r="194" spans="1:11" x14ac:dyDescent="0.45">
      <c r="A194" s="1">
        <v>2</v>
      </c>
      <c r="B194" s="1">
        <v>17</v>
      </c>
      <c r="C194" s="1">
        <v>18</v>
      </c>
      <c r="D194" s="1">
        <v>2</v>
      </c>
      <c r="E194" s="1" t="s">
        <v>11</v>
      </c>
      <c r="F194" s="49">
        <v>-43.548000000000002</v>
      </c>
      <c r="G194" s="49">
        <v>-26.050999999999998</v>
      </c>
      <c r="H194" s="49">
        <v>113.574</v>
      </c>
      <c r="I194" s="49">
        <v>13.680999999999999</v>
      </c>
      <c r="J194" s="49">
        <v>1.573</v>
      </c>
      <c r="K194" s="49">
        <v>2.3149999999999999</v>
      </c>
    </row>
    <row r="195" spans="1:11" x14ac:dyDescent="0.45">
      <c r="A195" s="1">
        <v>2</v>
      </c>
      <c r="B195" s="1">
        <v>17</v>
      </c>
      <c r="C195" s="1">
        <v>18</v>
      </c>
      <c r="D195" s="1">
        <v>2</v>
      </c>
      <c r="E195" s="1" t="s">
        <v>10</v>
      </c>
      <c r="F195" s="49">
        <v>-40.546999999999997</v>
      </c>
      <c r="G195" s="49">
        <v>-24.425999999999998</v>
      </c>
      <c r="H195" s="49">
        <v>-154.846</v>
      </c>
      <c r="I195" s="49">
        <v>-18.651</v>
      </c>
      <c r="J195" s="49">
        <v>-2.137</v>
      </c>
      <c r="K195" s="49">
        <v>-3.1440000000000001</v>
      </c>
    </row>
    <row r="196" spans="1:11" x14ac:dyDescent="0.45">
      <c r="A196" s="1">
        <v>2</v>
      </c>
      <c r="B196" s="1">
        <v>17</v>
      </c>
      <c r="C196" s="1">
        <v>18</v>
      </c>
      <c r="D196" s="1">
        <v>2</v>
      </c>
      <c r="E196" s="1" t="s">
        <v>9</v>
      </c>
      <c r="F196" s="49">
        <v>85.353999999999999</v>
      </c>
      <c r="G196" s="49">
        <v>51.116</v>
      </c>
      <c r="H196" s="49">
        <v>-83.881</v>
      </c>
      <c r="I196" s="49">
        <v>-10.103999999999999</v>
      </c>
      <c r="J196" s="49">
        <v>-1.1599999999999999</v>
      </c>
      <c r="K196" s="49">
        <v>-1.706</v>
      </c>
    </row>
    <row r="197" spans="1:11" x14ac:dyDescent="0.45">
      <c r="A197" s="1">
        <v>2</v>
      </c>
      <c r="B197" s="1">
        <v>17</v>
      </c>
      <c r="C197" s="1">
        <v>18</v>
      </c>
      <c r="D197" s="1">
        <v>2</v>
      </c>
      <c r="E197" s="1" t="s">
        <v>8</v>
      </c>
      <c r="F197" s="49">
        <v>-83.477999999999994</v>
      </c>
      <c r="G197" s="49">
        <v>-50.1</v>
      </c>
      <c r="H197" s="49">
        <v>-83.881</v>
      </c>
      <c r="I197" s="49">
        <v>-10.103999999999999</v>
      </c>
      <c r="J197" s="49">
        <v>-1.1599999999999999</v>
      </c>
      <c r="K197" s="49">
        <v>-1.706</v>
      </c>
    </row>
    <row r="198" spans="1:11" x14ac:dyDescent="0.45">
      <c r="A198" s="1">
        <v>2</v>
      </c>
      <c r="B198" s="1">
        <v>17</v>
      </c>
      <c r="C198" s="1">
        <v>18</v>
      </c>
      <c r="D198" s="1">
        <v>1</v>
      </c>
      <c r="E198" s="1" t="s">
        <v>11</v>
      </c>
      <c r="F198" s="49">
        <v>-39.970999999999997</v>
      </c>
      <c r="G198" s="49">
        <v>-23.917000000000002</v>
      </c>
      <c r="H198" s="49">
        <v>113.29600000000001</v>
      </c>
      <c r="I198" s="49">
        <v>13.804</v>
      </c>
      <c r="J198" s="49">
        <v>1.6539999999999999</v>
      </c>
      <c r="K198" s="49">
        <v>2.4340000000000002</v>
      </c>
    </row>
    <row r="199" spans="1:11" x14ac:dyDescent="0.45">
      <c r="A199" s="1">
        <v>2</v>
      </c>
      <c r="B199" s="1">
        <v>17</v>
      </c>
      <c r="C199" s="1">
        <v>18</v>
      </c>
      <c r="D199" s="1">
        <v>1</v>
      </c>
      <c r="E199" s="1" t="s">
        <v>10</v>
      </c>
      <c r="F199" s="49">
        <v>-52.573</v>
      </c>
      <c r="G199" s="49">
        <v>-31.5</v>
      </c>
      <c r="H199" s="49">
        <v>-163.66200000000001</v>
      </c>
      <c r="I199" s="49">
        <v>-19.949000000000002</v>
      </c>
      <c r="J199" s="49">
        <v>-2.3959999999999999</v>
      </c>
      <c r="K199" s="49">
        <v>-3.5249999999999999</v>
      </c>
    </row>
    <row r="200" spans="1:11" x14ac:dyDescent="0.45">
      <c r="A200" s="1">
        <v>2</v>
      </c>
      <c r="B200" s="1">
        <v>17</v>
      </c>
      <c r="C200" s="1">
        <v>18</v>
      </c>
      <c r="D200" s="1">
        <v>1</v>
      </c>
      <c r="E200" s="1" t="s">
        <v>9</v>
      </c>
      <c r="F200" s="49">
        <v>87.358000000000004</v>
      </c>
      <c r="G200" s="49">
        <v>52.238</v>
      </c>
      <c r="H200" s="49">
        <v>-86.549000000000007</v>
      </c>
      <c r="I200" s="49">
        <v>-10.548</v>
      </c>
      <c r="J200" s="49">
        <v>-1.266</v>
      </c>
      <c r="K200" s="49">
        <v>-1.8620000000000001</v>
      </c>
    </row>
    <row r="201" spans="1:11" x14ac:dyDescent="0.45">
      <c r="A201" s="1">
        <v>2</v>
      </c>
      <c r="B201" s="1">
        <v>17</v>
      </c>
      <c r="C201" s="1">
        <v>18</v>
      </c>
      <c r="D201" s="1">
        <v>1</v>
      </c>
      <c r="E201" s="1" t="s">
        <v>8</v>
      </c>
      <c r="F201" s="49">
        <v>-95.233999999999995</v>
      </c>
      <c r="G201" s="49">
        <v>-56.978000000000002</v>
      </c>
      <c r="H201" s="49">
        <v>-86.549000000000007</v>
      </c>
      <c r="I201" s="49">
        <v>-10.548</v>
      </c>
      <c r="J201" s="49">
        <v>-1.266</v>
      </c>
      <c r="K201" s="49">
        <v>-1.8620000000000001</v>
      </c>
    </row>
    <row r="202" spans="1:11" x14ac:dyDescent="0.45">
      <c r="A202" s="1">
        <v>2</v>
      </c>
      <c r="B202" s="1">
        <v>18</v>
      </c>
      <c r="C202" s="1">
        <v>19</v>
      </c>
      <c r="D202" s="1">
        <v>5</v>
      </c>
      <c r="E202" s="1" t="s">
        <v>11</v>
      </c>
      <c r="F202" s="49">
        <v>-61.972000000000001</v>
      </c>
      <c r="G202" s="49">
        <v>-36.395000000000003</v>
      </c>
      <c r="H202" s="49">
        <v>37.985999999999997</v>
      </c>
      <c r="I202" s="49">
        <v>4.24</v>
      </c>
      <c r="J202" s="49">
        <v>0.47299999999999998</v>
      </c>
      <c r="K202" s="49">
        <v>0.69599999999999995</v>
      </c>
    </row>
    <row r="203" spans="1:11" x14ac:dyDescent="0.45">
      <c r="A203" s="1">
        <v>2</v>
      </c>
      <c r="B203" s="1">
        <v>18</v>
      </c>
      <c r="C203" s="1">
        <v>19</v>
      </c>
      <c r="D203" s="1">
        <v>5</v>
      </c>
      <c r="E203" s="1" t="s">
        <v>10</v>
      </c>
      <c r="F203" s="49">
        <v>-63.722000000000001</v>
      </c>
      <c r="G203" s="49">
        <v>-37.442999999999998</v>
      </c>
      <c r="H203" s="49">
        <v>-37.869</v>
      </c>
      <c r="I203" s="49">
        <v>-4.226</v>
      </c>
      <c r="J203" s="49">
        <v>-0.47099999999999997</v>
      </c>
      <c r="K203" s="49">
        <v>-0.69299999999999995</v>
      </c>
    </row>
    <row r="204" spans="1:11" x14ac:dyDescent="0.45">
      <c r="A204" s="1">
        <v>2</v>
      </c>
      <c r="B204" s="1">
        <v>18</v>
      </c>
      <c r="C204" s="1">
        <v>19</v>
      </c>
      <c r="D204" s="1">
        <v>5</v>
      </c>
      <c r="E204" s="1" t="s">
        <v>9</v>
      </c>
      <c r="F204" s="49">
        <v>93.033000000000001</v>
      </c>
      <c r="G204" s="49">
        <v>54.664999999999999</v>
      </c>
      <c r="H204" s="49">
        <v>-18.061</v>
      </c>
      <c r="I204" s="49">
        <v>-2.016</v>
      </c>
      <c r="J204" s="49">
        <v>-0.22500000000000001</v>
      </c>
      <c r="K204" s="49">
        <v>-0.33100000000000002</v>
      </c>
    </row>
    <row r="205" spans="1:11" x14ac:dyDescent="0.45">
      <c r="A205" s="1">
        <v>2</v>
      </c>
      <c r="B205" s="1">
        <v>18</v>
      </c>
      <c r="C205" s="1">
        <v>19</v>
      </c>
      <c r="D205" s="1">
        <v>5</v>
      </c>
      <c r="E205" s="1" t="s">
        <v>8</v>
      </c>
      <c r="F205" s="49">
        <v>-93.867000000000004</v>
      </c>
      <c r="G205" s="49">
        <v>-55.164999999999999</v>
      </c>
      <c r="H205" s="49">
        <v>-18.061</v>
      </c>
      <c r="I205" s="49">
        <v>-2.016</v>
      </c>
      <c r="J205" s="49">
        <v>-0.22500000000000001</v>
      </c>
      <c r="K205" s="49">
        <v>-0.33100000000000002</v>
      </c>
    </row>
    <row r="206" spans="1:11" x14ac:dyDescent="0.45">
      <c r="A206" s="1">
        <v>2</v>
      </c>
      <c r="B206" s="1">
        <v>18</v>
      </c>
      <c r="C206" s="1">
        <v>19</v>
      </c>
      <c r="D206" s="1">
        <v>4</v>
      </c>
      <c r="E206" s="1" t="s">
        <v>11</v>
      </c>
      <c r="F206" s="49">
        <v>-74.162000000000006</v>
      </c>
      <c r="G206" s="49">
        <v>-44.451999999999998</v>
      </c>
      <c r="H206" s="49">
        <v>92.084999999999994</v>
      </c>
      <c r="I206" s="49">
        <v>10.54</v>
      </c>
      <c r="J206" s="49">
        <v>1.206</v>
      </c>
      <c r="K206" s="49">
        <v>1.774</v>
      </c>
    </row>
    <row r="207" spans="1:11" x14ac:dyDescent="0.45">
      <c r="A207" s="1">
        <v>2</v>
      </c>
      <c r="B207" s="1">
        <v>18</v>
      </c>
      <c r="C207" s="1">
        <v>19</v>
      </c>
      <c r="D207" s="1">
        <v>4</v>
      </c>
      <c r="E207" s="1" t="s">
        <v>10</v>
      </c>
      <c r="F207" s="49">
        <v>-74.457999999999998</v>
      </c>
      <c r="G207" s="49">
        <v>-44.67</v>
      </c>
      <c r="H207" s="49">
        <v>-92.244</v>
      </c>
      <c r="I207" s="49">
        <v>-10.557</v>
      </c>
      <c r="J207" s="49">
        <v>-1.208</v>
      </c>
      <c r="K207" s="49">
        <v>-1.7769999999999999</v>
      </c>
    </row>
    <row r="208" spans="1:11" x14ac:dyDescent="0.45">
      <c r="A208" s="1">
        <v>2</v>
      </c>
      <c r="B208" s="1">
        <v>18</v>
      </c>
      <c r="C208" s="1">
        <v>19</v>
      </c>
      <c r="D208" s="1">
        <v>4</v>
      </c>
      <c r="E208" s="1" t="s">
        <v>9</v>
      </c>
      <c r="F208" s="49">
        <v>110.726</v>
      </c>
      <c r="G208" s="49">
        <v>66.370999999999995</v>
      </c>
      <c r="H208" s="49">
        <v>-43.887999999999998</v>
      </c>
      <c r="I208" s="49">
        <v>-5.0229999999999997</v>
      </c>
      <c r="J208" s="49">
        <v>-0.57499999999999996</v>
      </c>
      <c r="K208" s="49">
        <v>-0.84499999999999997</v>
      </c>
    </row>
    <row r="209" spans="1:11" x14ac:dyDescent="0.45">
      <c r="A209" s="1">
        <v>2</v>
      </c>
      <c r="B209" s="1">
        <v>18</v>
      </c>
      <c r="C209" s="1">
        <v>19</v>
      </c>
      <c r="D209" s="1">
        <v>4</v>
      </c>
      <c r="E209" s="1" t="s">
        <v>8</v>
      </c>
      <c r="F209" s="49">
        <v>-110.866</v>
      </c>
      <c r="G209" s="49">
        <v>-66.474999999999994</v>
      </c>
      <c r="H209" s="49">
        <v>-43.887999999999998</v>
      </c>
      <c r="I209" s="49">
        <v>-5.0229999999999997</v>
      </c>
      <c r="J209" s="49">
        <v>-0.57499999999999996</v>
      </c>
      <c r="K209" s="49">
        <v>-0.84499999999999997</v>
      </c>
    </row>
    <row r="210" spans="1:11" x14ac:dyDescent="0.45">
      <c r="A210" s="1">
        <v>2</v>
      </c>
      <c r="B210" s="1">
        <v>18</v>
      </c>
      <c r="C210" s="1">
        <v>19</v>
      </c>
      <c r="D210" s="1">
        <v>3</v>
      </c>
      <c r="E210" s="1" t="s">
        <v>11</v>
      </c>
      <c r="F210" s="49">
        <v>-73.707999999999998</v>
      </c>
      <c r="G210" s="49">
        <v>-44.192999999999998</v>
      </c>
      <c r="H210" s="49">
        <v>133.42599999999999</v>
      </c>
      <c r="I210" s="49">
        <v>15.746</v>
      </c>
      <c r="J210" s="49">
        <v>1.8129999999999999</v>
      </c>
      <c r="K210" s="49">
        <v>2.6669999999999998</v>
      </c>
    </row>
    <row r="211" spans="1:11" x14ac:dyDescent="0.45">
      <c r="A211" s="1">
        <v>2</v>
      </c>
      <c r="B211" s="1">
        <v>18</v>
      </c>
      <c r="C211" s="1">
        <v>19</v>
      </c>
      <c r="D211" s="1">
        <v>3</v>
      </c>
      <c r="E211" s="1" t="s">
        <v>10</v>
      </c>
      <c r="F211" s="49">
        <v>-75.268000000000001</v>
      </c>
      <c r="G211" s="49">
        <v>-45.137</v>
      </c>
      <c r="H211" s="49">
        <v>-133.733</v>
      </c>
      <c r="I211" s="49">
        <v>-15.782</v>
      </c>
      <c r="J211" s="49">
        <v>-1.8169999999999999</v>
      </c>
      <c r="K211" s="49">
        <v>-2.673</v>
      </c>
    </row>
    <row r="212" spans="1:11" x14ac:dyDescent="0.45">
      <c r="A212" s="1">
        <v>2</v>
      </c>
      <c r="B212" s="1">
        <v>18</v>
      </c>
      <c r="C212" s="1">
        <v>19</v>
      </c>
      <c r="D212" s="1">
        <v>3</v>
      </c>
      <c r="E212" s="1" t="s">
        <v>9</v>
      </c>
      <c r="F212" s="49">
        <v>110.425</v>
      </c>
      <c r="G212" s="49">
        <v>66.197999999999993</v>
      </c>
      <c r="H212" s="49">
        <v>-63.609000000000002</v>
      </c>
      <c r="I212" s="49">
        <v>-7.5069999999999997</v>
      </c>
      <c r="J212" s="49">
        <v>-0.86399999999999999</v>
      </c>
      <c r="K212" s="49">
        <v>-1.2709999999999999</v>
      </c>
    </row>
    <row r="213" spans="1:11" x14ac:dyDescent="0.45">
      <c r="A213" s="1">
        <v>2</v>
      </c>
      <c r="B213" s="1">
        <v>18</v>
      </c>
      <c r="C213" s="1">
        <v>19</v>
      </c>
      <c r="D213" s="1">
        <v>3</v>
      </c>
      <c r="E213" s="1" t="s">
        <v>8</v>
      </c>
      <c r="F213" s="49">
        <v>-111.167</v>
      </c>
      <c r="G213" s="49">
        <v>-66.647999999999996</v>
      </c>
      <c r="H213" s="49">
        <v>-63.609000000000002</v>
      </c>
      <c r="I213" s="49">
        <v>-7.5069999999999997</v>
      </c>
      <c r="J213" s="49">
        <v>-0.86399999999999999</v>
      </c>
      <c r="K213" s="49">
        <v>-1.2709999999999999</v>
      </c>
    </row>
    <row r="214" spans="1:11" x14ac:dyDescent="0.45">
      <c r="A214" s="1">
        <v>2</v>
      </c>
      <c r="B214" s="1">
        <v>18</v>
      </c>
      <c r="C214" s="1">
        <v>19</v>
      </c>
      <c r="D214" s="1">
        <v>2</v>
      </c>
      <c r="E214" s="1" t="s">
        <v>11</v>
      </c>
      <c r="F214" s="49">
        <v>-73.701999999999998</v>
      </c>
      <c r="G214" s="49">
        <v>-44.167000000000002</v>
      </c>
      <c r="H214" s="49">
        <v>164.529</v>
      </c>
      <c r="I214" s="49">
        <v>19.786000000000001</v>
      </c>
      <c r="J214" s="49">
        <v>2.2669999999999999</v>
      </c>
      <c r="K214" s="49">
        <v>3.335</v>
      </c>
    </row>
    <row r="215" spans="1:11" x14ac:dyDescent="0.45">
      <c r="A215" s="1">
        <v>2</v>
      </c>
      <c r="B215" s="1">
        <v>18</v>
      </c>
      <c r="C215" s="1">
        <v>19</v>
      </c>
      <c r="D215" s="1">
        <v>2</v>
      </c>
      <c r="E215" s="1" t="s">
        <v>10</v>
      </c>
      <c r="F215" s="49">
        <v>-76.260999999999996</v>
      </c>
      <c r="G215" s="49">
        <v>-45.747999999999998</v>
      </c>
      <c r="H215" s="49">
        <v>-165.01400000000001</v>
      </c>
      <c r="I215" s="49">
        <v>-19.844999999999999</v>
      </c>
      <c r="J215" s="49">
        <v>-2.274</v>
      </c>
      <c r="K215" s="49">
        <v>-3.3450000000000002</v>
      </c>
    </row>
    <row r="216" spans="1:11" x14ac:dyDescent="0.45">
      <c r="A216" s="1">
        <v>2</v>
      </c>
      <c r="B216" s="1">
        <v>18</v>
      </c>
      <c r="C216" s="1">
        <v>19</v>
      </c>
      <c r="D216" s="1">
        <v>2</v>
      </c>
      <c r="E216" s="1" t="s">
        <v>9</v>
      </c>
      <c r="F216" s="49">
        <v>110.187</v>
      </c>
      <c r="G216" s="49">
        <v>66.046999999999997</v>
      </c>
      <c r="H216" s="49">
        <v>-78.462999999999994</v>
      </c>
      <c r="I216" s="49">
        <v>-9.4359999999999999</v>
      </c>
      <c r="J216" s="49">
        <v>-1.081</v>
      </c>
      <c r="K216" s="49">
        <v>-1.591</v>
      </c>
    </row>
    <row r="217" spans="1:11" x14ac:dyDescent="0.45">
      <c r="A217" s="1">
        <v>2</v>
      </c>
      <c r="B217" s="1">
        <v>18</v>
      </c>
      <c r="C217" s="1">
        <v>19</v>
      </c>
      <c r="D217" s="1">
        <v>2</v>
      </c>
      <c r="E217" s="1" t="s">
        <v>8</v>
      </c>
      <c r="F217" s="49">
        <v>-111.405</v>
      </c>
      <c r="G217" s="49">
        <v>-66.799000000000007</v>
      </c>
      <c r="H217" s="49">
        <v>-78.462999999999994</v>
      </c>
      <c r="I217" s="49">
        <v>-9.4359999999999999</v>
      </c>
      <c r="J217" s="49">
        <v>-1.081</v>
      </c>
      <c r="K217" s="49">
        <v>-1.591</v>
      </c>
    </row>
    <row r="218" spans="1:11" x14ac:dyDescent="0.45">
      <c r="A218" s="1">
        <v>2</v>
      </c>
      <c r="B218" s="1">
        <v>18</v>
      </c>
      <c r="C218" s="1">
        <v>19</v>
      </c>
      <c r="D218" s="1">
        <v>1</v>
      </c>
      <c r="E218" s="1" t="s">
        <v>11</v>
      </c>
      <c r="F218" s="49">
        <v>-79.090999999999994</v>
      </c>
      <c r="G218" s="49">
        <v>-47.277000000000001</v>
      </c>
      <c r="H218" s="49">
        <v>172.95599999999999</v>
      </c>
      <c r="I218" s="49">
        <v>21.059000000000001</v>
      </c>
      <c r="J218" s="49">
        <v>2.5299999999999998</v>
      </c>
      <c r="K218" s="49">
        <v>3.7229999999999999</v>
      </c>
    </row>
    <row r="219" spans="1:11" x14ac:dyDescent="0.45">
      <c r="A219" s="1">
        <v>2</v>
      </c>
      <c r="B219" s="1">
        <v>18</v>
      </c>
      <c r="C219" s="1">
        <v>19</v>
      </c>
      <c r="D219" s="1">
        <v>1</v>
      </c>
      <c r="E219" s="1" t="s">
        <v>10</v>
      </c>
      <c r="F219" s="49">
        <v>-84.061000000000007</v>
      </c>
      <c r="G219" s="49">
        <v>-50.314</v>
      </c>
      <c r="H219" s="49">
        <v>-173.678</v>
      </c>
      <c r="I219" s="49">
        <v>-21.148</v>
      </c>
      <c r="J219" s="49">
        <v>-2.5409999999999999</v>
      </c>
      <c r="K219" s="49">
        <v>-3.738</v>
      </c>
    </row>
    <row r="220" spans="1:11" x14ac:dyDescent="0.45">
      <c r="A220" s="1">
        <v>2</v>
      </c>
      <c r="B220" s="1">
        <v>18</v>
      </c>
      <c r="C220" s="1">
        <v>19</v>
      </c>
      <c r="D220" s="1">
        <v>1</v>
      </c>
      <c r="E220" s="1" t="s">
        <v>9</v>
      </c>
      <c r="F220" s="49">
        <v>118.643</v>
      </c>
      <c r="G220" s="49">
        <v>70.95</v>
      </c>
      <c r="H220" s="49">
        <v>-82.531999999999996</v>
      </c>
      <c r="I220" s="49">
        <v>-10.048999999999999</v>
      </c>
      <c r="J220" s="49">
        <v>-1.2070000000000001</v>
      </c>
      <c r="K220" s="49">
        <v>-1.776</v>
      </c>
    </row>
    <row r="221" spans="1:11" x14ac:dyDescent="0.45">
      <c r="A221" s="1">
        <v>2</v>
      </c>
      <c r="B221" s="1">
        <v>18</v>
      </c>
      <c r="C221" s="1">
        <v>19</v>
      </c>
      <c r="D221" s="1">
        <v>1</v>
      </c>
      <c r="E221" s="1" t="s">
        <v>8</v>
      </c>
      <c r="F221" s="49">
        <v>-121.009</v>
      </c>
      <c r="G221" s="49">
        <v>-72.396000000000001</v>
      </c>
      <c r="H221" s="49">
        <v>-82.531999999999996</v>
      </c>
      <c r="I221" s="49">
        <v>-10.048999999999999</v>
      </c>
      <c r="J221" s="49">
        <v>-1.2070000000000001</v>
      </c>
      <c r="K221" s="49">
        <v>-1.776</v>
      </c>
    </row>
    <row r="222" spans="1:11" x14ac:dyDescent="0.45">
      <c r="A222" s="1">
        <v>2</v>
      </c>
      <c r="B222" s="1">
        <v>19</v>
      </c>
      <c r="C222" s="1">
        <v>20</v>
      </c>
      <c r="D222" s="1">
        <v>5</v>
      </c>
      <c r="E222" s="1" t="s">
        <v>11</v>
      </c>
      <c r="F222" s="49">
        <v>-39.085000000000001</v>
      </c>
      <c r="G222" s="49">
        <v>-22.742000000000001</v>
      </c>
      <c r="H222" s="49">
        <v>28.323</v>
      </c>
      <c r="I222" s="49">
        <v>3.1339999999999999</v>
      </c>
      <c r="J222" s="49">
        <v>0.34100000000000003</v>
      </c>
      <c r="K222" s="49">
        <v>0.502</v>
      </c>
    </row>
    <row r="223" spans="1:11" x14ac:dyDescent="0.45">
      <c r="A223" s="1">
        <v>2</v>
      </c>
      <c r="B223" s="1">
        <v>19</v>
      </c>
      <c r="C223" s="1">
        <v>20</v>
      </c>
      <c r="D223" s="1">
        <v>5</v>
      </c>
      <c r="E223" s="1" t="s">
        <v>10</v>
      </c>
      <c r="F223" s="49">
        <v>-36.121000000000002</v>
      </c>
      <c r="G223" s="49">
        <v>-21.41</v>
      </c>
      <c r="H223" s="49">
        <v>-22.966999999999999</v>
      </c>
      <c r="I223" s="49">
        <v>-2.5499999999999998</v>
      </c>
      <c r="J223" s="49">
        <v>-0.28000000000000003</v>
      </c>
      <c r="K223" s="49">
        <v>-0.41199999999999998</v>
      </c>
    </row>
    <row r="224" spans="1:11" x14ac:dyDescent="0.45">
      <c r="A224" s="1">
        <v>2</v>
      </c>
      <c r="B224" s="1">
        <v>19</v>
      </c>
      <c r="C224" s="1">
        <v>20</v>
      </c>
      <c r="D224" s="1">
        <v>5</v>
      </c>
      <c r="E224" s="1" t="s">
        <v>9</v>
      </c>
      <c r="F224" s="49">
        <v>80.923000000000002</v>
      </c>
      <c r="G224" s="49">
        <v>47.44</v>
      </c>
      <c r="H224" s="49">
        <v>-14.246</v>
      </c>
      <c r="I224" s="49">
        <v>-1.579</v>
      </c>
      <c r="J224" s="49">
        <v>-0.17299999999999999</v>
      </c>
      <c r="K224" s="49">
        <v>-0.254</v>
      </c>
    </row>
    <row r="225" spans="1:11" x14ac:dyDescent="0.45">
      <c r="A225" s="1">
        <v>2</v>
      </c>
      <c r="B225" s="1">
        <v>19</v>
      </c>
      <c r="C225" s="1">
        <v>20</v>
      </c>
      <c r="D225" s="1">
        <v>5</v>
      </c>
      <c r="E225" s="1" t="s">
        <v>8</v>
      </c>
      <c r="F225" s="49">
        <v>-79.277000000000001</v>
      </c>
      <c r="G225" s="49">
        <v>-46.7</v>
      </c>
      <c r="H225" s="49">
        <v>-14.246</v>
      </c>
      <c r="I225" s="49">
        <v>-1.579</v>
      </c>
      <c r="J225" s="49">
        <v>-0.17299999999999999</v>
      </c>
      <c r="K225" s="49">
        <v>-0.254</v>
      </c>
    </row>
    <row r="226" spans="1:11" x14ac:dyDescent="0.45">
      <c r="A226" s="1">
        <v>2</v>
      </c>
      <c r="B226" s="1">
        <v>19</v>
      </c>
      <c r="C226" s="1">
        <v>20</v>
      </c>
      <c r="D226" s="1">
        <v>4</v>
      </c>
      <c r="E226" s="1" t="s">
        <v>11</v>
      </c>
      <c r="F226" s="49">
        <v>-30.713999999999999</v>
      </c>
      <c r="G226" s="49">
        <v>-18.556000000000001</v>
      </c>
      <c r="H226" s="49">
        <v>75.082999999999998</v>
      </c>
      <c r="I226" s="49">
        <v>8.5630000000000006</v>
      </c>
      <c r="J226" s="49">
        <v>0.97499999999999998</v>
      </c>
      <c r="K226" s="49">
        <v>1.4339999999999999</v>
      </c>
    </row>
    <row r="227" spans="1:11" x14ac:dyDescent="0.45">
      <c r="A227" s="1">
        <v>2</v>
      </c>
      <c r="B227" s="1">
        <v>19</v>
      </c>
      <c r="C227" s="1">
        <v>20</v>
      </c>
      <c r="D227" s="1">
        <v>4</v>
      </c>
      <c r="E227" s="1" t="s">
        <v>10</v>
      </c>
      <c r="F227" s="49">
        <v>-59.231999999999999</v>
      </c>
      <c r="G227" s="49">
        <v>-35.366</v>
      </c>
      <c r="H227" s="49">
        <v>-60.515000000000001</v>
      </c>
      <c r="I227" s="49">
        <v>-6.9089999999999998</v>
      </c>
      <c r="J227" s="49">
        <v>-0.78700000000000003</v>
      </c>
      <c r="K227" s="49">
        <v>-1.1579999999999999</v>
      </c>
    </row>
    <row r="228" spans="1:11" x14ac:dyDescent="0.45">
      <c r="A228" s="1">
        <v>2</v>
      </c>
      <c r="B228" s="1">
        <v>19</v>
      </c>
      <c r="C228" s="1">
        <v>20</v>
      </c>
      <c r="D228" s="1">
        <v>4</v>
      </c>
      <c r="E228" s="1" t="s">
        <v>9</v>
      </c>
      <c r="F228" s="49">
        <v>87.046000000000006</v>
      </c>
      <c r="G228" s="49">
        <v>52.265000000000001</v>
      </c>
      <c r="H228" s="49">
        <v>-37.665999999999997</v>
      </c>
      <c r="I228" s="49">
        <v>-4.298</v>
      </c>
      <c r="J228" s="49">
        <v>-0.48899999999999999</v>
      </c>
      <c r="K228" s="49">
        <v>-0.72</v>
      </c>
    </row>
    <row r="229" spans="1:11" x14ac:dyDescent="0.45">
      <c r="A229" s="1">
        <v>2</v>
      </c>
      <c r="B229" s="1">
        <v>19</v>
      </c>
      <c r="C229" s="1">
        <v>20</v>
      </c>
      <c r="D229" s="1">
        <v>4</v>
      </c>
      <c r="E229" s="1" t="s">
        <v>8</v>
      </c>
      <c r="F229" s="49">
        <v>-102.89</v>
      </c>
      <c r="G229" s="49">
        <v>-61.603000000000002</v>
      </c>
      <c r="H229" s="49">
        <v>-37.665999999999997</v>
      </c>
      <c r="I229" s="49">
        <v>-4.298</v>
      </c>
      <c r="J229" s="49">
        <v>-0.48899999999999999</v>
      </c>
      <c r="K229" s="49">
        <v>-0.72</v>
      </c>
    </row>
    <row r="230" spans="1:11" x14ac:dyDescent="0.45">
      <c r="A230" s="1">
        <v>2</v>
      </c>
      <c r="B230" s="1">
        <v>19</v>
      </c>
      <c r="C230" s="1">
        <v>20</v>
      </c>
      <c r="D230" s="1">
        <v>3</v>
      </c>
      <c r="E230" s="1" t="s">
        <v>11</v>
      </c>
      <c r="F230" s="49">
        <v>-36.994999999999997</v>
      </c>
      <c r="G230" s="49">
        <v>-22.265999999999998</v>
      </c>
      <c r="H230" s="49">
        <v>115.358</v>
      </c>
      <c r="I230" s="49">
        <v>13.618</v>
      </c>
      <c r="J230" s="49">
        <v>1.5649999999999999</v>
      </c>
      <c r="K230" s="49">
        <v>2.3029999999999999</v>
      </c>
    </row>
    <row r="231" spans="1:11" x14ac:dyDescent="0.45">
      <c r="A231" s="1">
        <v>2</v>
      </c>
      <c r="B231" s="1">
        <v>19</v>
      </c>
      <c r="C231" s="1">
        <v>20</v>
      </c>
      <c r="D231" s="1">
        <v>3</v>
      </c>
      <c r="E231" s="1" t="s">
        <v>10</v>
      </c>
      <c r="F231" s="49">
        <v>-53.137</v>
      </c>
      <c r="G231" s="49">
        <v>-31.798999999999999</v>
      </c>
      <c r="H231" s="49">
        <v>-91.581999999999994</v>
      </c>
      <c r="I231" s="49">
        <v>-10.81</v>
      </c>
      <c r="J231" s="49">
        <v>-1.2430000000000001</v>
      </c>
      <c r="K231" s="49">
        <v>-1.8280000000000001</v>
      </c>
    </row>
    <row r="232" spans="1:11" x14ac:dyDescent="0.45">
      <c r="A232" s="1">
        <v>2</v>
      </c>
      <c r="B232" s="1">
        <v>19</v>
      </c>
      <c r="C232" s="1">
        <v>20</v>
      </c>
      <c r="D232" s="1">
        <v>3</v>
      </c>
      <c r="E232" s="1" t="s">
        <v>9</v>
      </c>
      <c r="F232" s="49">
        <v>90.483999999999995</v>
      </c>
      <c r="G232" s="49">
        <v>54.286000000000001</v>
      </c>
      <c r="H232" s="49">
        <v>-57.482999999999997</v>
      </c>
      <c r="I232" s="49">
        <v>-6.7859999999999996</v>
      </c>
      <c r="J232" s="49">
        <v>-0.78</v>
      </c>
      <c r="K232" s="49">
        <v>-1.147</v>
      </c>
    </row>
    <row r="233" spans="1:11" x14ac:dyDescent="0.45">
      <c r="A233" s="1">
        <v>2</v>
      </c>
      <c r="B233" s="1">
        <v>19</v>
      </c>
      <c r="C233" s="1">
        <v>20</v>
      </c>
      <c r="D233" s="1">
        <v>3</v>
      </c>
      <c r="E233" s="1" t="s">
        <v>8</v>
      </c>
      <c r="F233" s="49">
        <v>-99.451999999999998</v>
      </c>
      <c r="G233" s="49">
        <v>-59.582000000000001</v>
      </c>
      <c r="H233" s="49">
        <v>-57.482999999999997</v>
      </c>
      <c r="I233" s="49">
        <v>-6.7859999999999996</v>
      </c>
      <c r="J233" s="49">
        <v>-0.78</v>
      </c>
      <c r="K233" s="49">
        <v>-1.147</v>
      </c>
    </row>
    <row r="234" spans="1:11" x14ac:dyDescent="0.45">
      <c r="A234" s="1">
        <v>2</v>
      </c>
      <c r="B234" s="1">
        <v>19</v>
      </c>
      <c r="C234" s="1">
        <v>20</v>
      </c>
      <c r="D234" s="1">
        <v>2</v>
      </c>
      <c r="E234" s="1" t="s">
        <v>11</v>
      </c>
      <c r="F234" s="49">
        <v>-44.076000000000001</v>
      </c>
      <c r="G234" s="49">
        <v>-26.471</v>
      </c>
      <c r="H234" s="49">
        <v>148.196</v>
      </c>
      <c r="I234" s="49">
        <v>17.844999999999999</v>
      </c>
      <c r="J234" s="49">
        <v>2.0449999999999999</v>
      </c>
      <c r="K234" s="49">
        <v>3.0089999999999999</v>
      </c>
    </row>
    <row r="235" spans="1:11" x14ac:dyDescent="0.45">
      <c r="A235" s="1">
        <v>2</v>
      </c>
      <c r="B235" s="1">
        <v>19</v>
      </c>
      <c r="C235" s="1">
        <v>20</v>
      </c>
      <c r="D235" s="1">
        <v>2</v>
      </c>
      <c r="E235" s="1" t="s">
        <v>10</v>
      </c>
      <c r="F235" s="49">
        <v>-48.704000000000001</v>
      </c>
      <c r="G235" s="49">
        <v>-29.161999999999999</v>
      </c>
      <c r="H235" s="49">
        <v>-117.73399999999999</v>
      </c>
      <c r="I235" s="49">
        <v>-14.176</v>
      </c>
      <c r="J235" s="49">
        <v>-1.63</v>
      </c>
      <c r="K235" s="49">
        <v>-2.3980000000000001</v>
      </c>
    </row>
    <row r="236" spans="1:11" x14ac:dyDescent="0.45">
      <c r="A236" s="1">
        <v>2</v>
      </c>
      <c r="B236" s="1">
        <v>19</v>
      </c>
      <c r="C236" s="1">
        <v>20</v>
      </c>
      <c r="D236" s="1">
        <v>2</v>
      </c>
      <c r="E236" s="1" t="s">
        <v>9</v>
      </c>
      <c r="F236" s="49">
        <v>93.683000000000007</v>
      </c>
      <c r="G236" s="49">
        <v>56.186</v>
      </c>
      <c r="H236" s="49">
        <v>-73.869</v>
      </c>
      <c r="I236" s="49">
        <v>-8.8949999999999996</v>
      </c>
      <c r="J236" s="49">
        <v>-1.0209999999999999</v>
      </c>
      <c r="K236" s="49">
        <v>-1.502</v>
      </c>
    </row>
    <row r="237" spans="1:11" x14ac:dyDescent="0.45">
      <c r="A237" s="1">
        <v>2</v>
      </c>
      <c r="B237" s="1">
        <v>19</v>
      </c>
      <c r="C237" s="1">
        <v>20</v>
      </c>
      <c r="D237" s="1">
        <v>2</v>
      </c>
      <c r="E237" s="1" t="s">
        <v>8</v>
      </c>
      <c r="F237" s="49">
        <v>-96.253</v>
      </c>
      <c r="G237" s="49">
        <v>-57.682000000000002</v>
      </c>
      <c r="H237" s="49">
        <v>-73.869</v>
      </c>
      <c r="I237" s="49">
        <v>-8.8949999999999996</v>
      </c>
      <c r="J237" s="49">
        <v>-1.0209999999999999</v>
      </c>
      <c r="K237" s="49">
        <v>-1.502</v>
      </c>
    </row>
    <row r="238" spans="1:11" x14ac:dyDescent="0.45">
      <c r="A238" s="1">
        <v>2</v>
      </c>
      <c r="B238" s="1">
        <v>19</v>
      </c>
      <c r="C238" s="1">
        <v>20</v>
      </c>
      <c r="D238" s="1">
        <v>1</v>
      </c>
      <c r="E238" s="1" t="s">
        <v>11</v>
      </c>
      <c r="F238" s="49">
        <v>-63.588000000000001</v>
      </c>
      <c r="G238" s="49">
        <v>-38.018000000000001</v>
      </c>
      <c r="H238" s="49">
        <v>156.24799999999999</v>
      </c>
      <c r="I238" s="49">
        <v>19.042000000000002</v>
      </c>
      <c r="J238" s="49">
        <v>2.2869999999999999</v>
      </c>
      <c r="K238" s="49">
        <v>3.3650000000000002</v>
      </c>
    </row>
    <row r="239" spans="1:11" x14ac:dyDescent="0.45">
      <c r="A239" s="1">
        <v>2</v>
      </c>
      <c r="B239" s="1">
        <v>19</v>
      </c>
      <c r="C239" s="1">
        <v>20</v>
      </c>
      <c r="D239" s="1">
        <v>1</v>
      </c>
      <c r="E239" s="1" t="s">
        <v>10</v>
      </c>
      <c r="F239" s="49">
        <v>-37.804000000000002</v>
      </c>
      <c r="G239" s="49">
        <v>-22.629000000000001</v>
      </c>
      <c r="H239" s="49">
        <v>-117.98099999999999</v>
      </c>
      <c r="I239" s="49">
        <v>-14.371</v>
      </c>
      <c r="J239" s="49">
        <v>-1.7230000000000001</v>
      </c>
      <c r="K239" s="49">
        <v>-2.5339999999999998</v>
      </c>
    </row>
    <row r="240" spans="1:11" x14ac:dyDescent="0.45">
      <c r="A240" s="1">
        <v>2</v>
      </c>
      <c r="B240" s="1">
        <v>19</v>
      </c>
      <c r="C240" s="1">
        <v>20</v>
      </c>
      <c r="D240" s="1">
        <v>1</v>
      </c>
      <c r="E240" s="1" t="s">
        <v>9</v>
      </c>
      <c r="F240" s="49">
        <v>109.87</v>
      </c>
      <c r="G240" s="49">
        <v>65.709000000000003</v>
      </c>
      <c r="H240" s="49">
        <v>-76.174999999999997</v>
      </c>
      <c r="I240" s="49">
        <v>-9.2810000000000006</v>
      </c>
      <c r="J240" s="49">
        <v>-1.1140000000000001</v>
      </c>
      <c r="K240" s="49">
        <v>-1.639</v>
      </c>
    </row>
    <row r="241" spans="1:11" x14ac:dyDescent="0.45">
      <c r="A241" s="1">
        <v>2</v>
      </c>
      <c r="B241" s="1">
        <v>19</v>
      </c>
      <c r="C241" s="1">
        <v>20</v>
      </c>
      <c r="D241" s="1">
        <v>1</v>
      </c>
      <c r="E241" s="1" t="s">
        <v>8</v>
      </c>
      <c r="F241" s="49">
        <v>-95.546000000000006</v>
      </c>
      <c r="G241" s="49">
        <v>-57.158999999999999</v>
      </c>
      <c r="H241" s="49">
        <v>-76.174999999999997</v>
      </c>
      <c r="I241" s="49">
        <v>-9.2810000000000006</v>
      </c>
      <c r="J241" s="49">
        <v>-1.1140000000000001</v>
      </c>
      <c r="K241" s="49">
        <v>-1.639</v>
      </c>
    </row>
    <row r="242" spans="1:11" x14ac:dyDescent="0.45">
      <c r="A242" s="1">
        <v>3</v>
      </c>
      <c r="B242" s="1">
        <v>7</v>
      </c>
      <c r="C242" s="1">
        <v>8</v>
      </c>
      <c r="D242" s="1">
        <v>5</v>
      </c>
      <c r="E242" s="1" t="s">
        <v>11</v>
      </c>
      <c r="F242" s="49">
        <v>-17.12</v>
      </c>
      <c r="G242" s="49">
        <v>-10.407</v>
      </c>
      <c r="H242" s="49">
        <v>6.1449999999999996</v>
      </c>
      <c r="I242" s="49">
        <v>-1.5349999999999999</v>
      </c>
      <c r="J242" s="49">
        <v>-0.221</v>
      </c>
      <c r="K242" s="49">
        <v>-0.32600000000000001</v>
      </c>
    </row>
    <row r="243" spans="1:11" x14ac:dyDescent="0.45">
      <c r="A243" s="1">
        <v>3</v>
      </c>
      <c r="B243" s="1">
        <v>7</v>
      </c>
      <c r="C243" s="1">
        <v>8</v>
      </c>
      <c r="D243" s="1">
        <v>5</v>
      </c>
      <c r="E243" s="1" t="s">
        <v>10</v>
      </c>
      <c r="F243" s="49">
        <v>-19.533000000000001</v>
      </c>
      <c r="G243" s="49">
        <v>-11.863</v>
      </c>
      <c r="H243" s="49">
        <v>-5.5119999999999996</v>
      </c>
      <c r="I243" s="49">
        <v>1.381</v>
      </c>
      <c r="J243" s="49">
        <v>0.19900000000000001</v>
      </c>
      <c r="K243" s="49">
        <v>0.29299999999999998</v>
      </c>
    </row>
    <row r="244" spans="1:11" x14ac:dyDescent="0.45">
      <c r="A244" s="1">
        <v>3</v>
      </c>
      <c r="B244" s="1">
        <v>7</v>
      </c>
      <c r="C244" s="1">
        <v>8</v>
      </c>
      <c r="D244" s="1">
        <v>5</v>
      </c>
      <c r="E244" s="1" t="s">
        <v>9</v>
      </c>
      <c r="F244" s="49">
        <v>24.326000000000001</v>
      </c>
      <c r="G244" s="49">
        <v>14.776999999999999</v>
      </c>
      <c r="H244" s="49">
        <v>-2.48</v>
      </c>
      <c r="I244" s="49">
        <v>0.62</v>
      </c>
      <c r="J244" s="49">
        <v>8.8999999999999996E-2</v>
      </c>
      <c r="K244" s="49">
        <v>0.13200000000000001</v>
      </c>
    </row>
    <row r="245" spans="1:11" x14ac:dyDescent="0.45">
      <c r="A245" s="1">
        <v>3</v>
      </c>
      <c r="B245" s="1">
        <v>7</v>
      </c>
      <c r="C245" s="1">
        <v>8</v>
      </c>
      <c r="D245" s="1">
        <v>5</v>
      </c>
      <c r="E245" s="1" t="s">
        <v>8</v>
      </c>
      <c r="F245" s="49">
        <v>-25.353000000000002</v>
      </c>
      <c r="G245" s="49">
        <v>-15.397</v>
      </c>
      <c r="H245" s="49">
        <v>-2.48</v>
      </c>
      <c r="I245" s="49">
        <v>0.62</v>
      </c>
      <c r="J245" s="49">
        <v>8.8999999999999996E-2</v>
      </c>
      <c r="K245" s="49">
        <v>0.13200000000000001</v>
      </c>
    </row>
    <row r="246" spans="1:11" x14ac:dyDescent="0.45">
      <c r="A246" s="1">
        <v>3</v>
      </c>
      <c r="B246" s="1">
        <v>7</v>
      </c>
      <c r="C246" s="1">
        <v>8</v>
      </c>
      <c r="D246" s="1">
        <v>4</v>
      </c>
      <c r="E246" s="1" t="s">
        <v>11</v>
      </c>
      <c r="F246" s="49">
        <v>-21.663</v>
      </c>
      <c r="G246" s="49">
        <v>-13.273999999999999</v>
      </c>
      <c r="H246" s="49">
        <v>10.273</v>
      </c>
      <c r="I246" s="49">
        <v>-2.4329999999999998</v>
      </c>
      <c r="J246" s="49">
        <v>-0.35</v>
      </c>
      <c r="K246" s="49">
        <v>-0.51500000000000001</v>
      </c>
    </row>
    <row r="247" spans="1:11" x14ac:dyDescent="0.45">
      <c r="A247" s="1">
        <v>3</v>
      </c>
      <c r="B247" s="1">
        <v>7</v>
      </c>
      <c r="C247" s="1">
        <v>8</v>
      </c>
      <c r="D247" s="1">
        <v>4</v>
      </c>
      <c r="E247" s="1" t="s">
        <v>10</v>
      </c>
      <c r="F247" s="49">
        <v>-22.096</v>
      </c>
      <c r="G247" s="49">
        <v>-13.538</v>
      </c>
      <c r="H247" s="49">
        <v>-9.9120000000000008</v>
      </c>
      <c r="I247" s="49">
        <v>2.3479999999999999</v>
      </c>
      <c r="J247" s="49">
        <v>0.33800000000000002</v>
      </c>
      <c r="K247" s="49">
        <v>0.497</v>
      </c>
    </row>
    <row r="248" spans="1:11" x14ac:dyDescent="0.45">
      <c r="A248" s="1">
        <v>3</v>
      </c>
      <c r="B248" s="1">
        <v>7</v>
      </c>
      <c r="C248" s="1">
        <v>8</v>
      </c>
      <c r="D248" s="1">
        <v>4</v>
      </c>
      <c r="E248" s="1" t="s">
        <v>9</v>
      </c>
      <c r="F248" s="49">
        <v>28.366</v>
      </c>
      <c r="G248" s="49">
        <v>17.381</v>
      </c>
      <c r="H248" s="49">
        <v>-4.2949999999999999</v>
      </c>
      <c r="I248" s="49">
        <v>1.0169999999999999</v>
      </c>
      <c r="J248" s="49">
        <v>0.14599999999999999</v>
      </c>
      <c r="K248" s="49">
        <v>0.215</v>
      </c>
    </row>
    <row r="249" spans="1:11" x14ac:dyDescent="0.45">
      <c r="A249" s="1">
        <v>3</v>
      </c>
      <c r="B249" s="1">
        <v>7</v>
      </c>
      <c r="C249" s="1">
        <v>8</v>
      </c>
      <c r="D249" s="1">
        <v>4</v>
      </c>
      <c r="E249" s="1" t="s">
        <v>8</v>
      </c>
      <c r="F249" s="49">
        <v>-28.550999999999998</v>
      </c>
      <c r="G249" s="49">
        <v>-17.492999999999999</v>
      </c>
      <c r="H249" s="49">
        <v>-4.2949999999999999</v>
      </c>
      <c r="I249" s="49">
        <v>1.0169999999999999</v>
      </c>
      <c r="J249" s="49">
        <v>0.14599999999999999</v>
      </c>
      <c r="K249" s="49">
        <v>0.215</v>
      </c>
    </row>
    <row r="250" spans="1:11" x14ac:dyDescent="0.45">
      <c r="A250" s="1">
        <v>3</v>
      </c>
      <c r="B250" s="1">
        <v>7</v>
      </c>
      <c r="C250" s="1">
        <v>8</v>
      </c>
      <c r="D250" s="1">
        <v>3</v>
      </c>
      <c r="E250" s="1" t="s">
        <v>11</v>
      </c>
      <c r="F250" s="49">
        <v>-21.155999999999999</v>
      </c>
      <c r="G250" s="49">
        <v>-12.968</v>
      </c>
      <c r="H250" s="49">
        <v>14.782</v>
      </c>
      <c r="I250" s="49">
        <v>-3.3050000000000002</v>
      </c>
      <c r="J250" s="49">
        <v>-0.47</v>
      </c>
      <c r="K250" s="49">
        <v>-0.69099999999999995</v>
      </c>
    </row>
    <row r="251" spans="1:11" x14ac:dyDescent="0.45">
      <c r="A251" s="1">
        <v>3</v>
      </c>
      <c r="B251" s="1">
        <v>7</v>
      </c>
      <c r="C251" s="1">
        <v>8</v>
      </c>
      <c r="D251" s="1">
        <v>3</v>
      </c>
      <c r="E251" s="1" t="s">
        <v>10</v>
      </c>
      <c r="F251" s="49">
        <v>-22.236000000000001</v>
      </c>
      <c r="G251" s="49">
        <v>-13.622</v>
      </c>
      <c r="H251" s="49">
        <v>-14.167999999999999</v>
      </c>
      <c r="I251" s="49">
        <v>3.1680000000000001</v>
      </c>
      <c r="J251" s="49">
        <v>0.45</v>
      </c>
      <c r="K251" s="49">
        <v>0.66300000000000003</v>
      </c>
    </row>
    <row r="252" spans="1:11" x14ac:dyDescent="0.45">
      <c r="A252" s="1">
        <v>3</v>
      </c>
      <c r="B252" s="1">
        <v>7</v>
      </c>
      <c r="C252" s="1">
        <v>8</v>
      </c>
      <c r="D252" s="1">
        <v>3</v>
      </c>
      <c r="E252" s="1" t="s">
        <v>9</v>
      </c>
      <c r="F252" s="49">
        <v>28.228999999999999</v>
      </c>
      <c r="G252" s="49">
        <v>17.297999999999998</v>
      </c>
      <c r="H252" s="49">
        <v>-6.16</v>
      </c>
      <c r="I252" s="49">
        <v>1.377</v>
      </c>
      <c r="J252" s="49">
        <v>0.19600000000000001</v>
      </c>
      <c r="K252" s="49">
        <v>0.28799999999999998</v>
      </c>
    </row>
    <row r="253" spans="1:11" x14ac:dyDescent="0.45">
      <c r="A253" s="1">
        <v>3</v>
      </c>
      <c r="B253" s="1">
        <v>7</v>
      </c>
      <c r="C253" s="1">
        <v>8</v>
      </c>
      <c r="D253" s="1">
        <v>3</v>
      </c>
      <c r="E253" s="1" t="s">
        <v>8</v>
      </c>
      <c r="F253" s="49">
        <v>-28.687999999999999</v>
      </c>
      <c r="G253" s="49">
        <v>-17.576000000000001</v>
      </c>
      <c r="H253" s="49">
        <v>-6.16</v>
      </c>
      <c r="I253" s="49">
        <v>1.377</v>
      </c>
      <c r="J253" s="49">
        <v>0.19600000000000001</v>
      </c>
      <c r="K253" s="49">
        <v>0.28799999999999998</v>
      </c>
    </row>
    <row r="254" spans="1:11" x14ac:dyDescent="0.45">
      <c r="A254" s="1">
        <v>3</v>
      </c>
      <c r="B254" s="1">
        <v>7</v>
      </c>
      <c r="C254" s="1">
        <v>8</v>
      </c>
      <c r="D254" s="1">
        <v>2</v>
      </c>
      <c r="E254" s="1" t="s">
        <v>11</v>
      </c>
      <c r="F254" s="49">
        <v>-21.257999999999999</v>
      </c>
      <c r="G254" s="49">
        <v>-13.028</v>
      </c>
      <c r="H254" s="49">
        <v>18.088000000000001</v>
      </c>
      <c r="I254" s="49">
        <v>-3.9340000000000002</v>
      </c>
      <c r="J254" s="49">
        <v>-0.55400000000000005</v>
      </c>
      <c r="K254" s="49">
        <v>-0.81499999999999995</v>
      </c>
    </row>
    <row r="255" spans="1:11" x14ac:dyDescent="0.45">
      <c r="A255" s="1">
        <v>3</v>
      </c>
      <c r="B255" s="1">
        <v>7</v>
      </c>
      <c r="C255" s="1">
        <v>8</v>
      </c>
      <c r="D255" s="1">
        <v>2</v>
      </c>
      <c r="E255" s="1" t="s">
        <v>10</v>
      </c>
      <c r="F255" s="49">
        <v>-22.324000000000002</v>
      </c>
      <c r="G255" s="49">
        <v>-13.677</v>
      </c>
      <c r="H255" s="49">
        <v>-17.452000000000002</v>
      </c>
      <c r="I255" s="49">
        <v>3.7919999999999998</v>
      </c>
      <c r="J255" s="49">
        <v>0.53400000000000003</v>
      </c>
      <c r="K255" s="49">
        <v>0.78600000000000003</v>
      </c>
    </row>
    <row r="256" spans="1:11" x14ac:dyDescent="0.45">
      <c r="A256" s="1">
        <v>3</v>
      </c>
      <c r="B256" s="1">
        <v>7</v>
      </c>
      <c r="C256" s="1">
        <v>8</v>
      </c>
      <c r="D256" s="1">
        <v>2</v>
      </c>
      <c r="E256" s="1" t="s">
        <v>9</v>
      </c>
      <c r="F256" s="49">
        <v>28.231999999999999</v>
      </c>
      <c r="G256" s="49">
        <v>17.298999999999999</v>
      </c>
      <c r="H256" s="49">
        <v>-7.5620000000000003</v>
      </c>
      <c r="I256" s="49">
        <v>1.6439999999999999</v>
      </c>
      <c r="J256" s="49">
        <v>0.23200000000000001</v>
      </c>
      <c r="K256" s="49">
        <v>0.34100000000000003</v>
      </c>
    </row>
    <row r="257" spans="1:11" x14ac:dyDescent="0.45">
      <c r="A257" s="1">
        <v>3</v>
      </c>
      <c r="B257" s="1">
        <v>7</v>
      </c>
      <c r="C257" s="1">
        <v>8</v>
      </c>
      <c r="D257" s="1">
        <v>2</v>
      </c>
      <c r="E257" s="1" t="s">
        <v>8</v>
      </c>
      <c r="F257" s="49">
        <v>-28.684999999999999</v>
      </c>
      <c r="G257" s="49">
        <v>-17.574999999999999</v>
      </c>
      <c r="H257" s="49">
        <v>-7.5620000000000003</v>
      </c>
      <c r="I257" s="49">
        <v>1.6439999999999999</v>
      </c>
      <c r="J257" s="49">
        <v>0.23200000000000001</v>
      </c>
      <c r="K257" s="49">
        <v>0.34100000000000003</v>
      </c>
    </row>
    <row r="258" spans="1:11" x14ac:dyDescent="0.45">
      <c r="A258" s="1">
        <v>3</v>
      </c>
      <c r="B258" s="1">
        <v>7</v>
      </c>
      <c r="C258" s="1">
        <v>8</v>
      </c>
      <c r="D258" s="1">
        <v>1</v>
      </c>
      <c r="E258" s="1" t="s">
        <v>11</v>
      </c>
      <c r="F258" s="49">
        <v>-20.605</v>
      </c>
      <c r="G258" s="49">
        <v>-12.625999999999999</v>
      </c>
      <c r="H258" s="49">
        <v>20.213999999999999</v>
      </c>
      <c r="I258" s="49">
        <v>-3.99</v>
      </c>
      <c r="J258" s="49">
        <v>-0.55500000000000005</v>
      </c>
      <c r="K258" s="49">
        <v>-0.81699999999999995</v>
      </c>
    </row>
    <row r="259" spans="1:11" x14ac:dyDescent="0.45">
      <c r="A259" s="1">
        <v>3</v>
      </c>
      <c r="B259" s="1">
        <v>7</v>
      </c>
      <c r="C259" s="1">
        <v>8</v>
      </c>
      <c r="D259" s="1">
        <v>1</v>
      </c>
      <c r="E259" s="1" t="s">
        <v>10</v>
      </c>
      <c r="F259" s="49">
        <v>-22.541</v>
      </c>
      <c r="G259" s="49">
        <v>-13.81</v>
      </c>
      <c r="H259" s="49">
        <v>-19.318999999999999</v>
      </c>
      <c r="I259" s="49">
        <v>3.8149999999999999</v>
      </c>
      <c r="J259" s="49">
        <v>0.53100000000000003</v>
      </c>
      <c r="K259" s="49">
        <v>0.78100000000000003</v>
      </c>
    </row>
    <row r="260" spans="1:11" x14ac:dyDescent="0.45">
      <c r="A260" s="1">
        <v>3</v>
      </c>
      <c r="B260" s="1">
        <v>7</v>
      </c>
      <c r="C260" s="1">
        <v>8</v>
      </c>
      <c r="D260" s="1">
        <v>1</v>
      </c>
      <c r="E260" s="1" t="s">
        <v>9</v>
      </c>
      <c r="F260" s="49">
        <v>28.047000000000001</v>
      </c>
      <c r="G260" s="49">
        <v>17.184999999999999</v>
      </c>
      <c r="H260" s="49">
        <v>-8.4109999999999996</v>
      </c>
      <c r="I260" s="49">
        <v>1.661</v>
      </c>
      <c r="J260" s="49">
        <v>0.23100000000000001</v>
      </c>
      <c r="K260" s="49">
        <v>0.34</v>
      </c>
    </row>
    <row r="261" spans="1:11" x14ac:dyDescent="0.45">
      <c r="A261" s="1">
        <v>3</v>
      </c>
      <c r="B261" s="1">
        <v>7</v>
      </c>
      <c r="C261" s="1">
        <v>8</v>
      </c>
      <c r="D261" s="1">
        <v>1</v>
      </c>
      <c r="E261" s="1" t="s">
        <v>8</v>
      </c>
      <c r="F261" s="49">
        <v>-28.87</v>
      </c>
      <c r="G261" s="49">
        <v>-17.689</v>
      </c>
      <c r="H261" s="49">
        <v>-8.4109999999999996</v>
      </c>
      <c r="I261" s="49">
        <v>1.661</v>
      </c>
      <c r="J261" s="49">
        <v>0.23100000000000001</v>
      </c>
      <c r="K261" s="49">
        <v>0.34</v>
      </c>
    </row>
    <row r="262" spans="1:11" x14ac:dyDescent="0.45">
      <c r="A262" s="1">
        <v>3</v>
      </c>
      <c r="B262" s="1">
        <v>8</v>
      </c>
      <c r="C262" s="1">
        <v>9</v>
      </c>
      <c r="D262" s="1">
        <v>5</v>
      </c>
      <c r="E262" s="1" t="s">
        <v>11</v>
      </c>
      <c r="F262" s="49">
        <v>-13.407999999999999</v>
      </c>
      <c r="G262" s="49">
        <v>-8.19</v>
      </c>
      <c r="H262" s="49">
        <v>7.7160000000000002</v>
      </c>
      <c r="I262" s="49">
        <v>-1.861</v>
      </c>
      <c r="J262" s="49">
        <v>-0.26900000000000002</v>
      </c>
      <c r="K262" s="49">
        <v>-0.39600000000000002</v>
      </c>
    </row>
    <row r="263" spans="1:11" x14ac:dyDescent="0.45">
      <c r="A263" s="1">
        <v>3</v>
      </c>
      <c r="B263" s="1">
        <v>8</v>
      </c>
      <c r="C263" s="1">
        <v>9</v>
      </c>
      <c r="D263" s="1">
        <v>5</v>
      </c>
      <c r="E263" s="1" t="s">
        <v>10</v>
      </c>
      <c r="F263" s="49">
        <v>-13.31</v>
      </c>
      <c r="G263" s="49">
        <v>-8.1069999999999993</v>
      </c>
      <c r="H263" s="49">
        <v>-6.92</v>
      </c>
      <c r="I263" s="49">
        <v>1.6419999999999999</v>
      </c>
      <c r="J263" s="49">
        <v>0.23699999999999999</v>
      </c>
      <c r="K263" s="49">
        <v>0.34899999999999998</v>
      </c>
    </row>
    <row r="264" spans="1:11" x14ac:dyDescent="0.45">
      <c r="A264" s="1">
        <v>3</v>
      </c>
      <c r="B264" s="1">
        <v>8</v>
      </c>
      <c r="C264" s="1">
        <v>9</v>
      </c>
      <c r="D264" s="1">
        <v>5</v>
      </c>
      <c r="E264" s="1" t="s">
        <v>9</v>
      </c>
      <c r="F264" s="49">
        <v>20.109000000000002</v>
      </c>
      <c r="G264" s="49">
        <v>12.22</v>
      </c>
      <c r="H264" s="49">
        <v>-3.851</v>
      </c>
      <c r="I264" s="49">
        <v>0.92200000000000004</v>
      </c>
      <c r="J264" s="49">
        <v>0.13300000000000001</v>
      </c>
      <c r="K264" s="49">
        <v>0.19600000000000001</v>
      </c>
    </row>
    <row r="265" spans="1:11" x14ac:dyDescent="0.45">
      <c r="A265" s="1">
        <v>3</v>
      </c>
      <c r="B265" s="1">
        <v>8</v>
      </c>
      <c r="C265" s="1">
        <v>9</v>
      </c>
      <c r="D265" s="1">
        <v>5</v>
      </c>
      <c r="E265" s="1" t="s">
        <v>8</v>
      </c>
      <c r="F265" s="49">
        <v>-20.056999999999999</v>
      </c>
      <c r="G265" s="49">
        <v>-12.176</v>
      </c>
      <c r="H265" s="49">
        <v>-3.851</v>
      </c>
      <c r="I265" s="49">
        <v>0.92200000000000004</v>
      </c>
      <c r="J265" s="49">
        <v>0.13300000000000001</v>
      </c>
      <c r="K265" s="49">
        <v>0.19600000000000001</v>
      </c>
    </row>
    <row r="266" spans="1:11" x14ac:dyDescent="0.45">
      <c r="A266" s="1">
        <v>3</v>
      </c>
      <c r="B266" s="1">
        <v>8</v>
      </c>
      <c r="C266" s="1">
        <v>9</v>
      </c>
      <c r="D266" s="1">
        <v>4</v>
      </c>
      <c r="E266" s="1" t="s">
        <v>11</v>
      </c>
      <c r="F266" s="49">
        <v>-14.404</v>
      </c>
      <c r="G266" s="49">
        <v>-8.9060000000000006</v>
      </c>
      <c r="H266" s="49">
        <v>12.041</v>
      </c>
      <c r="I266" s="49">
        <v>-2.8159999999999998</v>
      </c>
      <c r="J266" s="49">
        <v>-0.40500000000000003</v>
      </c>
      <c r="K266" s="49">
        <v>-0.59599999999999997</v>
      </c>
    </row>
    <row r="267" spans="1:11" x14ac:dyDescent="0.45">
      <c r="A267" s="1">
        <v>3</v>
      </c>
      <c r="B267" s="1">
        <v>8</v>
      </c>
      <c r="C267" s="1">
        <v>9</v>
      </c>
      <c r="D267" s="1">
        <v>4</v>
      </c>
      <c r="E267" s="1" t="s">
        <v>10</v>
      </c>
      <c r="F267" s="49">
        <v>-15.481999999999999</v>
      </c>
      <c r="G267" s="49">
        <v>-9.4459999999999997</v>
      </c>
      <c r="H267" s="49">
        <v>-9.7880000000000003</v>
      </c>
      <c r="I267" s="49">
        <v>2.274</v>
      </c>
      <c r="J267" s="49">
        <v>0.32700000000000001</v>
      </c>
      <c r="K267" s="49">
        <v>0.48099999999999998</v>
      </c>
    </row>
    <row r="268" spans="1:11" x14ac:dyDescent="0.45">
      <c r="A268" s="1">
        <v>3</v>
      </c>
      <c r="B268" s="1">
        <v>8</v>
      </c>
      <c r="C268" s="1">
        <v>9</v>
      </c>
      <c r="D268" s="1">
        <v>4</v>
      </c>
      <c r="E268" s="1" t="s">
        <v>9</v>
      </c>
      <c r="F268" s="49">
        <v>22.725000000000001</v>
      </c>
      <c r="G268" s="49">
        <v>13.956</v>
      </c>
      <c r="H268" s="49">
        <v>-5.7439999999999998</v>
      </c>
      <c r="I268" s="49">
        <v>1.339</v>
      </c>
      <c r="J268" s="49">
        <v>0.193</v>
      </c>
      <c r="K268" s="49">
        <v>0.28399999999999997</v>
      </c>
    </row>
    <row r="269" spans="1:11" x14ac:dyDescent="0.45">
      <c r="A269" s="1">
        <v>3</v>
      </c>
      <c r="B269" s="1">
        <v>8</v>
      </c>
      <c r="C269" s="1">
        <v>9</v>
      </c>
      <c r="D269" s="1">
        <v>4</v>
      </c>
      <c r="E269" s="1" t="s">
        <v>8</v>
      </c>
      <c r="F269" s="49">
        <v>-23.292999999999999</v>
      </c>
      <c r="G269" s="49">
        <v>-14.24</v>
      </c>
      <c r="H269" s="49">
        <v>-5.7439999999999998</v>
      </c>
      <c r="I269" s="49">
        <v>1.339</v>
      </c>
      <c r="J269" s="49">
        <v>0.193</v>
      </c>
      <c r="K269" s="49">
        <v>0.28399999999999997</v>
      </c>
    </row>
    <row r="270" spans="1:11" x14ac:dyDescent="0.45">
      <c r="A270" s="1">
        <v>3</v>
      </c>
      <c r="B270" s="1">
        <v>8</v>
      </c>
      <c r="C270" s="1">
        <v>9</v>
      </c>
      <c r="D270" s="1">
        <v>3</v>
      </c>
      <c r="E270" s="1" t="s">
        <v>11</v>
      </c>
      <c r="F270" s="49">
        <v>-14.715</v>
      </c>
      <c r="G270" s="49">
        <v>-9.077</v>
      </c>
      <c r="H270" s="49">
        <v>15.596</v>
      </c>
      <c r="I270" s="49">
        <v>-3.488</v>
      </c>
      <c r="J270" s="49">
        <v>-0.497</v>
      </c>
      <c r="K270" s="49">
        <v>-0.73099999999999998</v>
      </c>
    </row>
    <row r="271" spans="1:11" x14ac:dyDescent="0.45">
      <c r="A271" s="1">
        <v>3</v>
      </c>
      <c r="B271" s="1">
        <v>8</v>
      </c>
      <c r="C271" s="1">
        <v>9</v>
      </c>
      <c r="D271" s="1">
        <v>3</v>
      </c>
      <c r="E271" s="1" t="s">
        <v>10</v>
      </c>
      <c r="F271" s="49">
        <v>-15.226000000000001</v>
      </c>
      <c r="G271" s="49">
        <v>-9.3089999999999993</v>
      </c>
      <c r="H271" s="49">
        <v>-12.118</v>
      </c>
      <c r="I271" s="49">
        <v>2.7109999999999999</v>
      </c>
      <c r="J271" s="49">
        <v>0.38600000000000001</v>
      </c>
      <c r="K271" s="49">
        <v>0.56799999999999995</v>
      </c>
    </row>
    <row r="272" spans="1:11" x14ac:dyDescent="0.45">
      <c r="A272" s="1">
        <v>3</v>
      </c>
      <c r="B272" s="1">
        <v>8</v>
      </c>
      <c r="C272" s="1">
        <v>9</v>
      </c>
      <c r="D272" s="1">
        <v>3</v>
      </c>
      <c r="E272" s="1" t="s">
        <v>9</v>
      </c>
      <c r="F272" s="49">
        <v>22.873999999999999</v>
      </c>
      <c r="G272" s="49">
        <v>14.037000000000001</v>
      </c>
      <c r="H272" s="49">
        <v>-7.2930000000000001</v>
      </c>
      <c r="I272" s="49">
        <v>1.631</v>
      </c>
      <c r="J272" s="49">
        <v>0.23200000000000001</v>
      </c>
      <c r="K272" s="49">
        <v>0.34200000000000003</v>
      </c>
    </row>
    <row r="273" spans="1:11" x14ac:dyDescent="0.45">
      <c r="A273" s="1">
        <v>3</v>
      </c>
      <c r="B273" s="1">
        <v>8</v>
      </c>
      <c r="C273" s="1">
        <v>9</v>
      </c>
      <c r="D273" s="1">
        <v>3</v>
      </c>
      <c r="E273" s="1" t="s">
        <v>8</v>
      </c>
      <c r="F273" s="49">
        <v>-23.143999999999998</v>
      </c>
      <c r="G273" s="49">
        <v>-14.159000000000001</v>
      </c>
      <c r="H273" s="49">
        <v>-7.2930000000000001</v>
      </c>
      <c r="I273" s="49">
        <v>1.631</v>
      </c>
      <c r="J273" s="49">
        <v>0.23200000000000001</v>
      </c>
      <c r="K273" s="49">
        <v>0.34200000000000003</v>
      </c>
    </row>
    <row r="274" spans="1:11" x14ac:dyDescent="0.45">
      <c r="A274" s="1">
        <v>3</v>
      </c>
      <c r="B274" s="1">
        <v>8</v>
      </c>
      <c r="C274" s="1">
        <v>9</v>
      </c>
      <c r="D274" s="1">
        <v>2</v>
      </c>
      <c r="E274" s="1" t="s">
        <v>11</v>
      </c>
      <c r="F274" s="49">
        <v>-14.709</v>
      </c>
      <c r="G274" s="49">
        <v>-9.0519999999999996</v>
      </c>
      <c r="H274" s="49">
        <v>18.193000000000001</v>
      </c>
      <c r="I274" s="49">
        <v>-3.9510000000000001</v>
      </c>
      <c r="J274" s="49">
        <v>-0.55800000000000005</v>
      </c>
      <c r="K274" s="49">
        <v>-0.82099999999999995</v>
      </c>
    </row>
    <row r="275" spans="1:11" x14ac:dyDescent="0.45">
      <c r="A275" s="1">
        <v>3</v>
      </c>
      <c r="B275" s="1">
        <v>8</v>
      </c>
      <c r="C275" s="1">
        <v>9</v>
      </c>
      <c r="D275" s="1">
        <v>2</v>
      </c>
      <c r="E275" s="1" t="s">
        <v>10</v>
      </c>
      <c r="F275" s="49">
        <v>-15.026999999999999</v>
      </c>
      <c r="G275" s="49">
        <v>-9.2050000000000001</v>
      </c>
      <c r="H275" s="49">
        <v>-13.695</v>
      </c>
      <c r="I275" s="49">
        <v>2.9689999999999999</v>
      </c>
      <c r="J275" s="49">
        <v>0.42</v>
      </c>
      <c r="K275" s="49">
        <v>0.61699999999999999</v>
      </c>
    </row>
    <row r="276" spans="1:11" x14ac:dyDescent="0.45">
      <c r="A276" s="1">
        <v>3</v>
      </c>
      <c r="B276" s="1">
        <v>8</v>
      </c>
      <c r="C276" s="1">
        <v>9</v>
      </c>
      <c r="D276" s="1">
        <v>2</v>
      </c>
      <c r="E276" s="1" t="s">
        <v>9</v>
      </c>
      <c r="F276" s="49">
        <v>22.925000000000001</v>
      </c>
      <c r="G276" s="49">
        <v>14.058</v>
      </c>
      <c r="H276" s="49">
        <v>-8.3919999999999995</v>
      </c>
      <c r="I276" s="49">
        <v>1.821</v>
      </c>
      <c r="J276" s="49">
        <v>0.25700000000000001</v>
      </c>
      <c r="K276" s="49">
        <v>0.378</v>
      </c>
    </row>
    <row r="277" spans="1:11" x14ac:dyDescent="0.45">
      <c r="A277" s="1">
        <v>3</v>
      </c>
      <c r="B277" s="1">
        <v>8</v>
      </c>
      <c r="C277" s="1">
        <v>9</v>
      </c>
      <c r="D277" s="1">
        <v>2</v>
      </c>
      <c r="E277" s="1" t="s">
        <v>8</v>
      </c>
      <c r="F277" s="49">
        <v>-23.093</v>
      </c>
      <c r="G277" s="49">
        <v>-14.138</v>
      </c>
      <c r="H277" s="49">
        <v>-8.3919999999999995</v>
      </c>
      <c r="I277" s="49">
        <v>1.821</v>
      </c>
      <c r="J277" s="49">
        <v>0.25700000000000001</v>
      </c>
      <c r="K277" s="49">
        <v>0.378</v>
      </c>
    </row>
    <row r="278" spans="1:11" x14ac:dyDescent="0.45">
      <c r="A278" s="1">
        <v>3</v>
      </c>
      <c r="B278" s="1">
        <v>8</v>
      </c>
      <c r="C278" s="1">
        <v>9</v>
      </c>
      <c r="D278" s="1">
        <v>1</v>
      </c>
      <c r="E278" s="1" t="s">
        <v>11</v>
      </c>
      <c r="F278" s="49">
        <v>-15.167</v>
      </c>
      <c r="G278" s="49">
        <v>-9.3040000000000003</v>
      </c>
      <c r="H278" s="49">
        <v>18.329999999999998</v>
      </c>
      <c r="I278" s="49">
        <v>-3.657</v>
      </c>
      <c r="J278" s="49">
        <v>-0.51</v>
      </c>
      <c r="K278" s="49">
        <v>-0.751</v>
      </c>
    </row>
    <row r="279" spans="1:11" x14ac:dyDescent="0.45">
      <c r="A279" s="1">
        <v>3</v>
      </c>
      <c r="B279" s="1">
        <v>8</v>
      </c>
      <c r="C279" s="1">
        <v>9</v>
      </c>
      <c r="D279" s="1">
        <v>1</v>
      </c>
      <c r="E279" s="1" t="s">
        <v>10</v>
      </c>
      <c r="F279" s="49">
        <v>-14.567</v>
      </c>
      <c r="G279" s="49">
        <v>-8.9510000000000005</v>
      </c>
      <c r="H279" s="49">
        <v>-12.707000000000001</v>
      </c>
      <c r="I279" s="49">
        <v>2.5579999999999998</v>
      </c>
      <c r="J279" s="49">
        <v>0.35799999999999998</v>
      </c>
      <c r="K279" s="49">
        <v>0.52700000000000002</v>
      </c>
    </row>
    <row r="280" spans="1:11" x14ac:dyDescent="0.45">
      <c r="A280" s="1">
        <v>3</v>
      </c>
      <c r="B280" s="1">
        <v>8</v>
      </c>
      <c r="C280" s="1">
        <v>9</v>
      </c>
      <c r="D280" s="1">
        <v>1</v>
      </c>
      <c r="E280" s="1" t="s">
        <v>9</v>
      </c>
      <c r="F280" s="49">
        <v>23.167000000000002</v>
      </c>
      <c r="G280" s="49">
        <v>14.191000000000001</v>
      </c>
      <c r="H280" s="49">
        <v>-8.1669999999999998</v>
      </c>
      <c r="I280" s="49">
        <v>1.635</v>
      </c>
      <c r="J280" s="49">
        <v>0.22900000000000001</v>
      </c>
      <c r="K280" s="49">
        <v>0.33600000000000002</v>
      </c>
    </row>
    <row r="281" spans="1:11" x14ac:dyDescent="0.45">
      <c r="A281" s="1">
        <v>3</v>
      </c>
      <c r="B281" s="1">
        <v>8</v>
      </c>
      <c r="C281" s="1">
        <v>9</v>
      </c>
      <c r="D281" s="1">
        <v>1</v>
      </c>
      <c r="E281" s="1" t="s">
        <v>8</v>
      </c>
      <c r="F281" s="49">
        <v>-22.850999999999999</v>
      </c>
      <c r="G281" s="49">
        <v>-14.005000000000001</v>
      </c>
      <c r="H281" s="49">
        <v>-8.1669999999999998</v>
      </c>
      <c r="I281" s="49">
        <v>1.635</v>
      </c>
      <c r="J281" s="49">
        <v>0.22900000000000001</v>
      </c>
      <c r="K281" s="49">
        <v>0.33600000000000002</v>
      </c>
    </row>
    <row r="282" spans="1:11" x14ac:dyDescent="0.45">
      <c r="A282" s="1">
        <v>3</v>
      </c>
      <c r="B282" s="1">
        <v>9</v>
      </c>
      <c r="C282" s="1">
        <v>10</v>
      </c>
      <c r="D282" s="1">
        <v>5</v>
      </c>
      <c r="E282" s="1" t="s">
        <v>11</v>
      </c>
      <c r="F282" s="49">
        <v>-18.78</v>
      </c>
      <c r="G282" s="49">
        <v>-12.113</v>
      </c>
      <c r="H282" s="49">
        <v>20.007999999999999</v>
      </c>
      <c r="I282" s="49">
        <v>-5.08</v>
      </c>
      <c r="J282" s="49">
        <v>-0.72899999999999998</v>
      </c>
      <c r="K282" s="49">
        <v>-1.073</v>
      </c>
    </row>
    <row r="283" spans="1:11" x14ac:dyDescent="0.45">
      <c r="A283" s="1">
        <v>3</v>
      </c>
      <c r="B283" s="1">
        <v>9</v>
      </c>
      <c r="C283" s="1">
        <v>10</v>
      </c>
      <c r="D283" s="1">
        <v>5</v>
      </c>
      <c r="E283" s="1" t="s">
        <v>10</v>
      </c>
      <c r="F283" s="49">
        <v>-5.2450000000000001</v>
      </c>
      <c r="G283" s="49">
        <v>-4.1079999999999997</v>
      </c>
      <c r="H283" s="49">
        <v>-29.594000000000001</v>
      </c>
      <c r="I283" s="49">
        <v>7.508</v>
      </c>
      <c r="J283" s="49">
        <v>1.0780000000000001</v>
      </c>
      <c r="K283" s="49">
        <v>1.587</v>
      </c>
    </row>
    <row r="284" spans="1:11" x14ac:dyDescent="0.45">
      <c r="A284" s="1">
        <v>3</v>
      </c>
      <c r="B284" s="1">
        <v>9</v>
      </c>
      <c r="C284" s="1">
        <v>10</v>
      </c>
      <c r="D284" s="1">
        <v>5</v>
      </c>
      <c r="E284" s="1" t="s">
        <v>9</v>
      </c>
      <c r="F284" s="49">
        <v>29.288</v>
      </c>
      <c r="G284" s="49">
        <v>20.088000000000001</v>
      </c>
      <c r="H284" s="49">
        <v>-17.103999999999999</v>
      </c>
      <c r="I284" s="49">
        <v>4.3410000000000002</v>
      </c>
      <c r="J284" s="49">
        <v>0.623</v>
      </c>
      <c r="K284" s="49">
        <v>0.91700000000000004</v>
      </c>
    </row>
    <row r="285" spans="1:11" x14ac:dyDescent="0.45">
      <c r="A285" s="1">
        <v>3</v>
      </c>
      <c r="B285" s="1">
        <v>9</v>
      </c>
      <c r="C285" s="1">
        <v>10</v>
      </c>
      <c r="D285" s="1">
        <v>5</v>
      </c>
      <c r="E285" s="1" t="s">
        <v>8</v>
      </c>
      <c r="F285" s="49">
        <v>-19.954000000000001</v>
      </c>
      <c r="G285" s="49">
        <v>-14.567</v>
      </c>
      <c r="H285" s="49">
        <v>-17.103999999999999</v>
      </c>
      <c r="I285" s="49">
        <v>4.3410000000000002</v>
      </c>
      <c r="J285" s="49">
        <v>0.623</v>
      </c>
      <c r="K285" s="49">
        <v>0.91700000000000004</v>
      </c>
    </row>
    <row r="286" spans="1:11" x14ac:dyDescent="0.45">
      <c r="A286" s="1">
        <v>3</v>
      </c>
      <c r="B286" s="1">
        <v>9</v>
      </c>
      <c r="C286" s="1">
        <v>10</v>
      </c>
      <c r="D286" s="1">
        <v>4</v>
      </c>
      <c r="E286" s="1" t="s">
        <v>11</v>
      </c>
      <c r="F286" s="49">
        <v>-25.489000000000001</v>
      </c>
      <c r="G286" s="49">
        <v>-16.579999999999998</v>
      </c>
      <c r="H286" s="49">
        <v>58.765999999999998</v>
      </c>
      <c r="I286" s="49">
        <v>-14.003</v>
      </c>
      <c r="J286" s="49">
        <v>-2.0139999999999998</v>
      </c>
      <c r="K286" s="49">
        <v>-2.9630000000000001</v>
      </c>
    </row>
    <row r="287" spans="1:11" x14ac:dyDescent="0.45">
      <c r="A287" s="1">
        <v>3</v>
      </c>
      <c r="B287" s="1">
        <v>9</v>
      </c>
      <c r="C287" s="1">
        <v>10</v>
      </c>
      <c r="D287" s="1">
        <v>4</v>
      </c>
      <c r="E287" s="1" t="s">
        <v>10</v>
      </c>
      <c r="F287" s="49">
        <v>-0.51800000000000002</v>
      </c>
      <c r="G287" s="49">
        <v>-1.115</v>
      </c>
      <c r="H287" s="49">
        <v>-80.322999999999993</v>
      </c>
      <c r="I287" s="49">
        <v>19.146999999999998</v>
      </c>
      <c r="J287" s="49">
        <v>2.7530000000000001</v>
      </c>
      <c r="K287" s="49">
        <v>4.0510000000000002</v>
      </c>
    </row>
    <row r="288" spans="1:11" x14ac:dyDescent="0.45">
      <c r="A288" s="1">
        <v>3</v>
      </c>
      <c r="B288" s="1">
        <v>9</v>
      </c>
      <c r="C288" s="1">
        <v>10</v>
      </c>
      <c r="D288" s="1">
        <v>4</v>
      </c>
      <c r="E288" s="1" t="s">
        <v>9</v>
      </c>
      <c r="F288" s="49">
        <v>34.637999999999998</v>
      </c>
      <c r="G288" s="49">
        <v>23.748000000000001</v>
      </c>
      <c r="H288" s="49">
        <v>-47.962000000000003</v>
      </c>
      <c r="I288" s="49">
        <v>11.430999999999999</v>
      </c>
      <c r="J288" s="49">
        <v>1.6439999999999999</v>
      </c>
      <c r="K288" s="49">
        <v>2.4180000000000001</v>
      </c>
    </row>
    <row r="289" spans="1:11" x14ac:dyDescent="0.45">
      <c r="A289" s="1">
        <v>3</v>
      </c>
      <c r="B289" s="1">
        <v>9</v>
      </c>
      <c r="C289" s="1">
        <v>10</v>
      </c>
      <c r="D289" s="1">
        <v>4</v>
      </c>
      <c r="E289" s="1" t="s">
        <v>8</v>
      </c>
      <c r="F289" s="49">
        <v>-17.417000000000002</v>
      </c>
      <c r="G289" s="49">
        <v>-13.082000000000001</v>
      </c>
      <c r="H289" s="49">
        <v>-47.962000000000003</v>
      </c>
      <c r="I289" s="49">
        <v>11.430999999999999</v>
      </c>
      <c r="J289" s="49">
        <v>1.6439999999999999</v>
      </c>
      <c r="K289" s="49">
        <v>2.4180000000000001</v>
      </c>
    </row>
    <row r="290" spans="1:11" x14ac:dyDescent="0.45">
      <c r="A290" s="1">
        <v>3</v>
      </c>
      <c r="B290" s="1">
        <v>9</v>
      </c>
      <c r="C290" s="1">
        <v>10</v>
      </c>
      <c r="D290" s="1">
        <v>3</v>
      </c>
      <c r="E290" s="1" t="s">
        <v>11</v>
      </c>
      <c r="F290" s="49">
        <v>-23.574000000000002</v>
      </c>
      <c r="G290" s="49">
        <v>-15.317</v>
      </c>
      <c r="H290" s="49">
        <v>90.04</v>
      </c>
      <c r="I290" s="49">
        <v>-20.187999999999999</v>
      </c>
      <c r="J290" s="49">
        <v>-2.8719999999999999</v>
      </c>
      <c r="K290" s="49">
        <v>-4.2249999999999996</v>
      </c>
    </row>
    <row r="291" spans="1:11" x14ac:dyDescent="0.45">
      <c r="A291" s="1">
        <v>3</v>
      </c>
      <c r="B291" s="1">
        <v>9</v>
      </c>
      <c r="C291" s="1">
        <v>10</v>
      </c>
      <c r="D291" s="1">
        <v>3</v>
      </c>
      <c r="E291" s="1" t="s">
        <v>10</v>
      </c>
      <c r="F291" s="49">
        <v>-2.7120000000000002</v>
      </c>
      <c r="G291" s="49">
        <v>-2.516</v>
      </c>
      <c r="H291" s="49">
        <v>-123.854</v>
      </c>
      <c r="I291" s="49">
        <v>27.759</v>
      </c>
      <c r="J291" s="49">
        <v>3.9470000000000001</v>
      </c>
      <c r="K291" s="49">
        <v>5.8070000000000004</v>
      </c>
    </row>
    <row r="292" spans="1:11" x14ac:dyDescent="0.45">
      <c r="A292" s="1">
        <v>3</v>
      </c>
      <c r="B292" s="1">
        <v>9</v>
      </c>
      <c r="C292" s="1">
        <v>10</v>
      </c>
      <c r="D292" s="1">
        <v>3</v>
      </c>
      <c r="E292" s="1" t="s">
        <v>9</v>
      </c>
      <c r="F292" s="49">
        <v>33.220999999999997</v>
      </c>
      <c r="G292" s="49">
        <v>22.829000000000001</v>
      </c>
      <c r="H292" s="49">
        <v>-73.756</v>
      </c>
      <c r="I292" s="49">
        <v>16.533000000000001</v>
      </c>
      <c r="J292" s="49">
        <v>2.351</v>
      </c>
      <c r="K292" s="49">
        <v>3.4590000000000001</v>
      </c>
    </row>
    <row r="293" spans="1:11" x14ac:dyDescent="0.45">
      <c r="A293" s="1">
        <v>3</v>
      </c>
      <c r="B293" s="1">
        <v>9</v>
      </c>
      <c r="C293" s="1">
        <v>10</v>
      </c>
      <c r="D293" s="1">
        <v>3</v>
      </c>
      <c r="E293" s="1" t="s">
        <v>8</v>
      </c>
      <c r="F293" s="49">
        <v>-18.834</v>
      </c>
      <c r="G293" s="49">
        <v>-14.000999999999999</v>
      </c>
      <c r="H293" s="49">
        <v>-73.756</v>
      </c>
      <c r="I293" s="49">
        <v>16.533000000000001</v>
      </c>
      <c r="J293" s="49">
        <v>2.351</v>
      </c>
      <c r="K293" s="49">
        <v>3.4590000000000001</v>
      </c>
    </row>
    <row r="294" spans="1:11" x14ac:dyDescent="0.45">
      <c r="A294" s="1">
        <v>3</v>
      </c>
      <c r="B294" s="1">
        <v>9</v>
      </c>
      <c r="C294" s="1">
        <v>10</v>
      </c>
      <c r="D294" s="1">
        <v>2</v>
      </c>
      <c r="E294" s="1" t="s">
        <v>11</v>
      </c>
      <c r="F294" s="49">
        <v>-20.591000000000001</v>
      </c>
      <c r="G294" s="49">
        <v>-13.441000000000001</v>
      </c>
      <c r="H294" s="49">
        <v>116.95699999999999</v>
      </c>
      <c r="I294" s="49">
        <v>-25.122</v>
      </c>
      <c r="J294" s="49">
        <v>-3.536</v>
      </c>
      <c r="K294" s="49">
        <v>-5.202</v>
      </c>
    </row>
    <row r="295" spans="1:11" x14ac:dyDescent="0.45">
      <c r="A295" s="1">
        <v>3</v>
      </c>
      <c r="B295" s="1">
        <v>9</v>
      </c>
      <c r="C295" s="1">
        <v>10</v>
      </c>
      <c r="D295" s="1">
        <v>2</v>
      </c>
      <c r="E295" s="1" t="s">
        <v>10</v>
      </c>
      <c r="F295" s="49">
        <v>-6.7919999999999998</v>
      </c>
      <c r="G295" s="49">
        <v>-5.1130000000000004</v>
      </c>
      <c r="H295" s="49">
        <v>-159.71</v>
      </c>
      <c r="I295" s="49">
        <v>34.426000000000002</v>
      </c>
      <c r="J295" s="49">
        <v>4.8449999999999998</v>
      </c>
      <c r="K295" s="49">
        <v>7.1280000000000001</v>
      </c>
    </row>
    <row r="296" spans="1:11" x14ac:dyDescent="0.45">
      <c r="A296" s="1">
        <v>3</v>
      </c>
      <c r="B296" s="1">
        <v>9</v>
      </c>
      <c r="C296" s="1">
        <v>10</v>
      </c>
      <c r="D296" s="1">
        <v>2</v>
      </c>
      <c r="E296" s="1" t="s">
        <v>9</v>
      </c>
      <c r="F296" s="49">
        <v>30.786000000000001</v>
      </c>
      <c r="G296" s="49">
        <v>21.286999999999999</v>
      </c>
      <c r="H296" s="49">
        <v>-95.402000000000001</v>
      </c>
      <c r="I296" s="49">
        <v>20.533999999999999</v>
      </c>
      <c r="J296" s="49">
        <v>2.89</v>
      </c>
      <c r="K296" s="49">
        <v>4.2519999999999998</v>
      </c>
    </row>
    <row r="297" spans="1:11" x14ac:dyDescent="0.45">
      <c r="A297" s="1">
        <v>3</v>
      </c>
      <c r="B297" s="1">
        <v>9</v>
      </c>
      <c r="C297" s="1">
        <v>10</v>
      </c>
      <c r="D297" s="1">
        <v>2</v>
      </c>
      <c r="E297" s="1" t="s">
        <v>8</v>
      </c>
      <c r="F297" s="49">
        <v>-21.268999999999998</v>
      </c>
      <c r="G297" s="49">
        <v>-15.542999999999999</v>
      </c>
      <c r="H297" s="49">
        <v>-95.402000000000001</v>
      </c>
      <c r="I297" s="49">
        <v>20.533999999999999</v>
      </c>
      <c r="J297" s="49">
        <v>2.89</v>
      </c>
      <c r="K297" s="49">
        <v>4.2519999999999998</v>
      </c>
    </row>
    <row r="298" spans="1:11" x14ac:dyDescent="0.45">
      <c r="A298" s="1">
        <v>3</v>
      </c>
      <c r="B298" s="1">
        <v>9</v>
      </c>
      <c r="C298" s="1">
        <v>10</v>
      </c>
      <c r="D298" s="1">
        <v>1</v>
      </c>
      <c r="E298" s="1" t="s">
        <v>11</v>
      </c>
      <c r="F298" s="49">
        <v>-17.103999999999999</v>
      </c>
      <c r="G298" s="49">
        <v>-11.117000000000001</v>
      </c>
      <c r="H298" s="49">
        <v>115.312</v>
      </c>
      <c r="I298" s="49">
        <v>-22.933</v>
      </c>
      <c r="J298" s="49">
        <v>-3.1930000000000001</v>
      </c>
      <c r="K298" s="49">
        <v>-4.6970000000000001</v>
      </c>
    </row>
    <row r="299" spans="1:11" x14ac:dyDescent="0.45">
      <c r="A299" s="1">
        <v>3</v>
      </c>
      <c r="B299" s="1">
        <v>9</v>
      </c>
      <c r="C299" s="1">
        <v>10</v>
      </c>
      <c r="D299" s="1">
        <v>1</v>
      </c>
      <c r="E299" s="1" t="s">
        <v>10</v>
      </c>
      <c r="F299" s="49">
        <v>-9.4610000000000003</v>
      </c>
      <c r="G299" s="49">
        <v>-7.0410000000000004</v>
      </c>
      <c r="H299" s="49">
        <v>-165.959</v>
      </c>
      <c r="I299" s="49">
        <v>32.878999999999998</v>
      </c>
      <c r="J299" s="49">
        <v>4.5750000000000002</v>
      </c>
      <c r="K299" s="49">
        <v>6.73</v>
      </c>
    </row>
    <row r="300" spans="1:11" x14ac:dyDescent="0.45">
      <c r="A300" s="1">
        <v>3</v>
      </c>
      <c r="B300" s="1">
        <v>9</v>
      </c>
      <c r="C300" s="1">
        <v>10</v>
      </c>
      <c r="D300" s="1">
        <v>1</v>
      </c>
      <c r="E300" s="1" t="s">
        <v>9</v>
      </c>
      <c r="F300" s="49">
        <v>28.663</v>
      </c>
      <c r="G300" s="49">
        <v>19.82</v>
      </c>
      <c r="H300" s="49">
        <v>-96.99</v>
      </c>
      <c r="I300" s="49">
        <v>19.245000000000001</v>
      </c>
      <c r="J300" s="49">
        <v>2.6779999999999999</v>
      </c>
      <c r="K300" s="49">
        <v>3.94</v>
      </c>
    </row>
    <row r="301" spans="1:11" x14ac:dyDescent="0.45">
      <c r="A301" s="1">
        <v>3</v>
      </c>
      <c r="B301" s="1">
        <v>9</v>
      </c>
      <c r="C301" s="1">
        <v>10</v>
      </c>
      <c r="D301" s="1">
        <v>1</v>
      </c>
      <c r="E301" s="1" t="s">
        <v>8</v>
      </c>
      <c r="F301" s="49">
        <v>-23.391999999999999</v>
      </c>
      <c r="G301" s="49">
        <v>-17.010000000000002</v>
      </c>
      <c r="H301" s="49">
        <v>-96.99</v>
      </c>
      <c r="I301" s="49">
        <v>19.245000000000001</v>
      </c>
      <c r="J301" s="49">
        <v>2.6779999999999999</v>
      </c>
      <c r="K301" s="49">
        <v>3.94</v>
      </c>
    </row>
    <row r="302" spans="1:11" x14ac:dyDescent="0.45">
      <c r="A302" s="1">
        <v>3</v>
      </c>
      <c r="B302" s="1">
        <v>10</v>
      </c>
      <c r="C302" s="1">
        <v>11</v>
      </c>
      <c r="D302" s="1">
        <v>5</v>
      </c>
      <c r="E302" s="1" t="s">
        <v>11</v>
      </c>
      <c r="F302" s="49">
        <v>-37.354999999999997</v>
      </c>
      <c r="G302" s="49">
        <v>-23.135000000000002</v>
      </c>
      <c r="H302" s="49">
        <v>38.185000000000002</v>
      </c>
      <c r="I302" s="49">
        <v>-9.5850000000000009</v>
      </c>
      <c r="J302" s="49">
        <v>-1.38</v>
      </c>
      <c r="K302" s="49">
        <v>-2.0299999999999998</v>
      </c>
    </row>
    <row r="303" spans="1:11" x14ac:dyDescent="0.45">
      <c r="A303" s="1">
        <v>3</v>
      </c>
      <c r="B303" s="1">
        <v>10</v>
      </c>
      <c r="C303" s="1">
        <v>11</v>
      </c>
      <c r="D303" s="1">
        <v>5</v>
      </c>
      <c r="E303" s="1" t="s">
        <v>10</v>
      </c>
      <c r="F303" s="49">
        <v>-18.690000000000001</v>
      </c>
      <c r="G303" s="49">
        <v>-12.074999999999999</v>
      </c>
      <c r="H303" s="49">
        <v>-36.948</v>
      </c>
      <c r="I303" s="49">
        <v>9.3079999999999998</v>
      </c>
      <c r="J303" s="49">
        <v>1.339</v>
      </c>
      <c r="K303" s="49">
        <v>1.97</v>
      </c>
    </row>
    <row r="304" spans="1:11" x14ac:dyDescent="0.45">
      <c r="A304" s="1">
        <v>3</v>
      </c>
      <c r="B304" s="1">
        <v>10</v>
      </c>
      <c r="C304" s="1">
        <v>11</v>
      </c>
      <c r="D304" s="1">
        <v>5</v>
      </c>
      <c r="E304" s="1" t="s">
        <v>9</v>
      </c>
      <c r="F304" s="49">
        <v>57.250999999999998</v>
      </c>
      <c r="G304" s="49">
        <v>35.658000000000001</v>
      </c>
      <c r="H304" s="49">
        <v>-22.766999999999999</v>
      </c>
      <c r="I304" s="49">
        <v>5.7249999999999996</v>
      </c>
      <c r="J304" s="49">
        <v>0.82399999999999995</v>
      </c>
      <c r="K304" s="49">
        <v>1.212</v>
      </c>
    </row>
    <row r="305" spans="1:11" x14ac:dyDescent="0.45">
      <c r="A305" s="1">
        <v>3</v>
      </c>
      <c r="B305" s="1">
        <v>10</v>
      </c>
      <c r="C305" s="1">
        <v>11</v>
      </c>
      <c r="D305" s="1">
        <v>5</v>
      </c>
      <c r="E305" s="1" t="s">
        <v>8</v>
      </c>
      <c r="F305" s="49">
        <v>-45.94</v>
      </c>
      <c r="G305" s="49">
        <v>-28.956</v>
      </c>
      <c r="H305" s="49">
        <v>-22.766999999999999</v>
      </c>
      <c r="I305" s="49">
        <v>5.7249999999999996</v>
      </c>
      <c r="J305" s="49">
        <v>0.82399999999999995</v>
      </c>
      <c r="K305" s="49">
        <v>1.212</v>
      </c>
    </row>
    <row r="306" spans="1:11" x14ac:dyDescent="0.45">
      <c r="A306" s="1">
        <v>3</v>
      </c>
      <c r="B306" s="1">
        <v>10</v>
      </c>
      <c r="C306" s="1">
        <v>11</v>
      </c>
      <c r="D306" s="1">
        <v>4</v>
      </c>
      <c r="E306" s="1" t="s">
        <v>11</v>
      </c>
      <c r="F306" s="49">
        <v>-62.058</v>
      </c>
      <c r="G306" s="49">
        <v>-38.082000000000001</v>
      </c>
      <c r="H306" s="49">
        <v>97.138999999999996</v>
      </c>
      <c r="I306" s="49">
        <v>-23.062999999999999</v>
      </c>
      <c r="J306" s="49">
        <v>-3.3170000000000002</v>
      </c>
      <c r="K306" s="49">
        <v>-4.88</v>
      </c>
    </row>
    <row r="307" spans="1:11" x14ac:dyDescent="0.45">
      <c r="A307" s="1">
        <v>3</v>
      </c>
      <c r="B307" s="1">
        <v>10</v>
      </c>
      <c r="C307" s="1">
        <v>11</v>
      </c>
      <c r="D307" s="1">
        <v>4</v>
      </c>
      <c r="E307" s="1" t="s">
        <v>10</v>
      </c>
      <c r="F307" s="49">
        <v>-27.518000000000001</v>
      </c>
      <c r="G307" s="49">
        <v>-17.734999999999999</v>
      </c>
      <c r="H307" s="49">
        <v>-95.867000000000004</v>
      </c>
      <c r="I307" s="49">
        <v>22.785</v>
      </c>
      <c r="J307" s="49">
        <v>3.2770000000000001</v>
      </c>
      <c r="K307" s="49">
        <v>4.8209999999999997</v>
      </c>
    </row>
    <row r="308" spans="1:11" x14ac:dyDescent="0.45">
      <c r="A308" s="1">
        <v>3</v>
      </c>
      <c r="B308" s="1">
        <v>10</v>
      </c>
      <c r="C308" s="1">
        <v>11</v>
      </c>
      <c r="D308" s="1">
        <v>4</v>
      </c>
      <c r="E308" s="1" t="s">
        <v>9</v>
      </c>
      <c r="F308" s="49">
        <v>93.725999999999999</v>
      </c>
      <c r="G308" s="49">
        <v>57.991999999999997</v>
      </c>
      <c r="H308" s="49">
        <v>-58.487000000000002</v>
      </c>
      <c r="I308" s="49">
        <v>13.893000000000001</v>
      </c>
      <c r="J308" s="49">
        <v>1.998</v>
      </c>
      <c r="K308" s="49">
        <v>2.94</v>
      </c>
    </row>
    <row r="309" spans="1:11" x14ac:dyDescent="0.45">
      <c r="A309" s="1">
        <v>3</v>
      </c>
      <c r="B309" s="1">
        <v>10</v>
      </c>
      <c r="C309" s="1">
        <v>11</v>
      </c>
      <c r="D309" s="1">
        <v>4</v>
      </c>
      <c r="E309" s="1" t="s">
        <v>8</v>
      </c>
      <c r="F309" s="49">
        <v>-72.792000000000002</v>
      </c>
      <c r="G309" s="49">
        <v>-45.661000000000001</v>
      </c>
      <c r="H309" s="49">
        <v>-58.487000000000002</v>
      </c>
      <c r="I309" s="49">
        <v>13.893000000000001</v>
      </c>
      <c r="J309" s="49">
        <v>1.998</v>
      </c>
      <c r="K309" s="49">
        <v>2.94</v>
      </c>
    </row>
    <row r="310" spans="1:11" x14ac:dyDescent="0.45">
      <c r="A310" s="1">
        <v>3</v>
      </c>
      <c r="B310" s="1">
        <v>10</v>
      </c>
      <c r="C310" s="1">
        <v>11</v>
      </c>
      <c r="D310" s="1">
        <v>3</v>
      </c>
      <c r="E310" s="1" t="s">
        <v>11</v>
      </c>
      <c r="F310" s="49">
        <v>-59.058</v>
      </c>
      <c r="G310" s="49">
        <v>-36.350999999999999</v>
      </c>
      <c r="H310" s="49">
        <v>145.994</v>
      </c>
      <c r="I310" s="49">
        <v>-32.704000000000001</v>
      </c>
      <c r="J310" s="49">
        <v>-4.6509999999999998</v>
      </c>
      <c r="K310" s="49">
        <v>-6.8419999999999996</v>
      </c>
    </row>
    <row r="311" spans="1:11" x14ac:dyDescent="0.45">
      <c r="A311" s="1">
        <v>3</v>
      </c>
      <c r="B311" s="1">
        <v>10</v>
      </c>
      <c r="C311" s="1">
        <v>11</v>
      </c>
      <c r="D311" s="1">
        <v>3</v>
      </c>
      <c r="E311" s="1" t="s">
        <v>10</v>
      </c>
      <c r="F311" s="49">
        <v>-30.904</v>
      </c>
      <c r="G311" s="49">
        <v>-19.738</v>
      </c>
      <c r="H311" s="49">
        <v>-145.00299999999999</v>
      </c>
      <c r="I311" s="49">
        <v>32.487000000000002</v>
      </c>
      <c r="J311" s="49">
        <v>4.6189999999999998</v>
      </c>
      <c r="K311" s="49">
        <v>6.7960000000000003</v>
      </c>
    </row>
    <row r="312" spans="1:11" x14ac:dyDescent="0.45">
      <c r="A312" s="1">
        <v>3</v>
      </c>
      <c r="B312" s="1">
        <v>10</v>
      </c>
      <c r="C312" s="1">
        <v>11</v>
      </c>
      <c r="D312" s="1">
        <v>3</v>
      </c>
      <c r="E312" s="1" t="s">
        <v>9</v>
      </c>
      <c r="F312" s="49">
        <v>91.79</v>
      </c>
      <c r="G312" s="49">
        <v>56.860999999999997</v>
      </c>
      <c r="H312" s="49">
        <v>-88.180999999999997</v>
      </c>
      <c r="I312" s="49">
        <v>19.754999999999999</v>
      </c>
      <c r="J312" s="49">
        <v>2.8090000000000002</v>
      </c>
      <c r="K312" s="49">
        <v>4.133</v>
      </c>
    </row>
    <row r="313" spans="1:11" x14ac:dyDescent="0.45">
      <c r="A313" s="1">
        <v>3</v>
      </c>
      <c r="B313" s="1">
        <v>10</v>
      </c>
      <c r="C313" s="1">
        <v>11</v>
      </c>
      <c r="D313" s="1">
        <v>3</v>
      </c>
      <c r="E313" s="1" t="s">
        <v>8</v>
      </c>
      <c r="F313" s="49">
        <v>-74.727999999999994</v>
      </c>
      <c r="G313" s="49">
        <v>-46.792000000000002</v>
      </c>
      <c r="H313" s="49">
        <v>-88.180999999999997</v>
      </c>
      <c r="I313" s="49">
        <v>19.754999999999999</v>
      </c>
      <c r="J313" s="49">
        <v>2.8090000000000002</v>
      </c>
      <c r="K313" s="49">
        <v>4.133</v>
      </c>
    </row>
    <row r="314" spans="1:11" x14ac:dyDescent="0.45">
      <c r="A314" s="1">
        <v>3</v>
      </c>
      <c r="B314" s="1">
        <v>10</v>
      </c>
      <c r="C314" s="1">
        <v>11</v>
      </c>
      <c r="D314" s="1">
        <v>2</v>
      </c>
      <c r="E314" s="1" t="s">
        <v>11</v>
      </c>
      <c r="F314" s="49">
        <v>-53.524000000000001</v>
      </c>
      <c r="G314" s="49">
        <v>-33.073</v>
      </c>
      <c r="H314" s="49">
        <v>184.69</v>
      </c>
      <c r="I314" s="49">
        <v>-39.904000000000003</v>
      </c>
      <c r="J314" s="49">
        <v>-5.6189999999999998</v>
      </c>
      <c r="K314" s="49">
        <v>-8.266</v>
      </c>
    </row>
    <row r="315" spans="1:11" x14ac:dyDescent="0.45">
      <c r="A315" s="1">
        <v>3</v>
      </c>
      <c r="B315" s="1">
        <v>10</v>
      </c>
      <c r="C315" s="1">
        <v>11</v>
      </c>
      <c r="D315" s="1">
        <v>2</v>
      </c>
      <c r="E315" s="1" t="s">
        <v>10</v>
      </c>
      <c r="F315" s="49">
        <v>-36.609000000000002</v>
      </c>
      <c r="G315" s="49">
        <v>-23.120999999999999</v>
      </c>
      <c r="H315" s="49">
        <v>-184.512</v>
      </c>
      <c r="I315" s="49">
        <v>39.85</v>
      </c>
      <c r="J315" s="49">
        <v>5.61</v>
      </c>
      <c r="K315" s="49">
        <v>8.2539999999999996</v>
      </c>
    </row>
    <row r="316" spans="1:11" x14ac:dyDescent="0.45">
      <c r="A316" s="1">
        <v>3</v>
      </c>
      <c r="B316" s="1">
        <v>10</v>
      </c>
      <c r="C316" s="1">
        <v>11</v>
      </c>
      <c r="D316" s="1">
        <v>2</v>
      </c>
      <c r="E316" s="1" t="s">
        <v>9</v>
      </c>
      <c r="F316" s="49">
        <v>88.385000000000005</v>
      </c>
      <c r="G316" s="49">
        <v>54.841999999999999</v>
      </c>
      <c r="H316" s="49">
        <v>-111.879</v>
      </c>
      <c r="I316" s="49">
        <v>24.167999999999999</v>
      </c>
      <c r="J316" s="49">
        <v>3.403</v>
      </c>
      <c r="K316" s="49">
        <v>5.0060000000000002</v>
      </c>
    </row>
    <row r="317" spans="1:11" x14ac:dyDescent="0.45">
      <c r="A317" s="1">
        <v>3</v>
      </c>
      <c r="B317" s="1">
        <v>10</v>
      </c>
      <c r="C317" s="1">
        <v>11</v>
      </c>
      <c r="D317" s="1">
        <v>2</v>
      </c>
      <c r="E317" s="1" t="s">
        <v>8</v>
      </c>
      <c r="F317" s="49">
        <v>-78.132999999999996</v>
      </c>
      <c r="G317" s="49">
        <v>-48.811</v>
      </c>
      <c r="H317" s="49">
        <v>-111.879</v>
      </c>
      <c r="I317" s="49">
        <v>24.167999999999999</v>
      </c>
      <c r="J317" s="49">
        <v>3.403</v>
      </c>
      <c r="K317" s="49">
        <v>5.0060000000000002</v>
      </c>
    </row>
    <row r="318" spans="1:11" x14ac:dyDescent="0.45">
      <c r="A318" s="1">
        <v>3</v>
      </c>
      <c r="B318" s="1">
        <v>10</v>
      </c>
      <c r="C318" s="1">
        <v>11</v>
      </c>
      <c r="D318" s="1">
        <v>1</v>
      </c>
      <c r="E318" s="1" t="s">
        <v>11</v>
      </c>
      <c r="F318" s="49">
        <v>-34.106999999999999</v>
      </c>
      <c r="G318" s="49">
        <v>-21.856000000000002</v>
      </c>
      <c r="H318" s="49">
        <v>194.441</v>
      </c>
      <c r="I318" s="49">
        <v>-38.512999999999998</v>
      </c>
      <c r="J318" s="49">
        <v>-5.36</v>
      </c>
      <c r="K318" s="49">
        <v>-7.8860000000000001</v>
      </c>
    </row>
    <row r="319" spans="1:11" x14ac:dyDescent="0.45">
      <c r="A319" s="1">
        <v>3</v>
      </c>
      <c r="B319" s="1">
        <v>10</v>
      </c>
      <c r="C319" s="1">
        <v>11</v>
      </c>
      <c r="D319" s="1">
        <v>1</v>
      </c>
      <c r="E319" s="1" t="s">
        <v>10</v>
      </c>
      <c r="F319" s="49">
        <v>-26.3</v>
      </c>
      <c r="G319" s="49">
        <v>-17.541</v>
      </c>
      <c r="H319" s="49">
        <v>-194.429</v>
      </c>
      <c r="I319" s="49">
        <v>38.497</v>
      </c>
      <c r="J319" s="49">
        <v>5.3570000000000002</v>
      </c>
      <c r="K319" s="49">
        <v>7.8810000000000002</v>
      </c>
    </row>
    <row r="320" spans="1:11" x14ac:dyDescent="0.45">
      <c r="A320" s="1">
        <v>3</v>
      </c>
      <c r="B320" s="1">
        <v>10</v>
      </c>
      <c r="C320" s="1">
        <v>11</v>
      </c>
      <c r="D320" s="1">
        <v>1</v>
      </c>
      <c r="E320" s="1" t="s">
        <v>9</v>
      </c>
      <c r="F320" s="49">
        <v>57.607999999999997</v>
      </c>
      <c r="G320" s="49">
        <v>37.244</v>
      </c>
      <c r="H320" s="49">
        <v>-117.839</v>
      </c>
      <c r="I320" s="49">
        <v>23.335999999999999</v>
      </c>
      <c r="J320" s="49">
        <v>3.2480000000000002</v>
      </c>
      <c r="K320" s="49">
        <v>4.7779999999999996</v>
      </c>
    </row>
    <row r="321" spans="1:11" x14ac:dyDescent="0.45">
      <c r="A321" s="1">
        <v>3</v>
      </c>
      <c r="B321" s="1">
        <v>10</v>
      </c>
      <c r="C321" s="1">
        <v>11</v>
      </c>
      <c r="D321" s="1">
        <v>1</v>
      </c>
      <c r="E321" s="1" t="s">
        <v>8</v>
      </c>
      <c r="F321" s="49">
        <v>-52.875999999999998</v>
      </c>
      <c r="G321" s="49">
        <v>-34.630000000000003</v>
      </c>
      <c r="H321" s="49">
        <v>-117.839</v>
      </c>
      <c r="I321" s="49">
        <v>23.335999999999999</v>
      </c>
      <c r="J321" s="49">
        <v>3.2480000000000002</v>
      </c>
      <c r="K321" s="49">
        <v>4.7779999999999996</v>
      </c>
    </row>
    <row r="322" spans="1:11" x14ac:dyDescent="0.45">
      <c r="A322" s="1">
        <v>3</v>
      </c>
      <c r="B322" s="1">
        <v>11</v>
      </c>
      <c r="C322" s="1">
        <v>12</v>
      </c>
      <c r="D322" s="1">
        <v>5</v>
      </c>
      <c r="E322" s="1" t="s">
        <v>11</v>
      </c>
      <c r="F322" s="49">
        <v>-43.491999999999997</v>
      </c>
      <c r="G322" s="49">
        <v>-27.292000000000002</v>
      </c>
      <c r="H322" s="49">
        <v>39.902999999999999</v>
      </c>
      <c r="I322" s="49">
        <v>-9.8089999999999993</v>
      </c>
      <c r="J322" s="49">
        <v>-1.4159999999999999</v>
      </c>
      <c r="K322" s="49">
        <v>-2.0830000000000002</v>
      </c>
    </row>
    <row r="323" spans="1:11" x14ac:dyDescent="0.45">
      <c r="A323" s="1">
        <v>3</v>
      </c>
      <c r="B323" s="1">
        <v>11</v>
      </c>
      <c r="C323" s="1">
        <v>12</v>
      </c>
      <c r="D323" s="1">
        <v>5</v>
      </c>
      <c r="E323" s="1" t="s">
        <v>10</v>
      </c>
      <c r="F323" s="49">
        <v>-43.978000000000002</v>
      </c>
      <c r="G323" s="49">
        <v>-27.515000000000001</v>
      </c>
      <c r="H323" s="49">
        <v>-40.576000000000001</v>
      </c>
      <c r="I323" s="49">
        <v>9.98</v>
      </c>
      <c r="J323" s="49">
        <v>1.4410000000000001</v>
      </c>
      <c r="K323" s="49">
        <v>2.1190000000000002</v>
      </c>
    </row>
    <row r="324" spans="1:11" x14ac:dyDescent="0.45">
      <c r="A324" s="1">
        <v>3</v>
      </c>
      <c r="B324" s="1">
        <v>11</v>
      </c>
      <c r="C324" s="1">
        <v>12</v>
      </c>
      <c r="D324" s="1">
        <v>5</v>
      </c>
      <c r="E324" s="1" t="s">
        <v>9</v>
      </c>
      <c r="F324" s="49">
        <v>65.551000000000002</v>
      </c>
      <c r="G324" s="49">
        <v>41.064999999999998</v>
      </c>
      <c r="H324" s="49">
        <v>-19.161999999999999</v>
      </c>
      <c r="I324" s="49">
        <v>4.7119999999999997</v>
      </c>
      <c r="J324" s="49">
        <v>0.68</v>
      </c>
      <c r="K324" s="49">
        <v>1.0009999999999999</v>
      </c>
    </row>
    <row r="325" spans="1:11" x14ac:dyDescent="0.45">
      <c r="A325" s="1">
        <v>3</v>
      </c>
      <c r="B325" s="1">
        <v>11</v>
      </c>
      <c r="C325" s="1">
        <v>12</v>
      </c>
      <c r="D325" s="1">
        <v>5</v>
      </c>
      <c r="E325" s="1" t="s">
        <v>8</v>
      </c>
      <c r="F325" s="49">
        <v>-65.783000000000001</v>
      </c>
      <c r="G325" s="49">
        <v>-41.170999999999999</v>
      </c>
      <c r="H325" s="49">
        <v>-19.161999999999999</v>
      </c>
      <c r="I325" s="49">
        <v>4.7119999999999997</v>
      </c>
      <c r="J325" s="49">
        <v>0.68</v>
      </c>
      <c r="K325" s="49">
        <v>1.0009999999999999</v>
      </c>
    </row>
    <row r="326" spans="1:11" x14ac:dyDescent="0.45">
      <c r="A326" s="1">
        <v>3</v>
      </c>
      <c r="B326" s="1">
        <v>11</v>
      </c>
      <c r="C326" s="1">
        <v>12</v>
      </c>
      <c r="D326" s="1">
        <v>4</v>
      </c>
      <c r="E326" s="1" t="s">
        <v>11</v>
      </c>
      <c r="F326" s="49">
        <v>-71.236999999999995</v>
      </c>
      <c r="G326" s="49">
        <v>-44.454999999999998</v>
      </c>
      <c r="H326" s="49">
        <v>95.15</v>
      </c>
      <c r="I326" s="49">
        <v>-22.399000000000001</v>
      </c>
      <c r="J326" s="49">
        <v>-3.2229999999999999</v>
      </c>
      <c r="K326" s="49">
        <v>-4.7409999999999997</v>
      </c>
    </row>
    <row r="327" spans="1:11" x14ac:dyDescent="0.45">
      <c r="A327" s="1">
        <v>3</v>
      </c>
      <c r="B327" s="1">
        <v>11</v>
      </c>
      <c r="C327" s="1">
        <v>12</v>
      </c>
      <c r="D327" s="1">
        <v>4</v>
      </c>
      <c r="E327" s="1" t="s">
        <v>10</v>
      </c>
      <c r="F327" s="49">
        <v>-70.846999999999994</v>
      </c>
      <c r="G327" s="49">
        <v>-44.036999999999999</v>
      </c>
      <c r="H327" s="49">
        <v>-96.617999999999995</v>
      </c>
      <c r="I327" s="49">
        <v>22.748999999999999</v>
      </c>
      <c r="J327" s="49">
        <v>3.2730000000000001</v>
      </c>
      <c r="K327" s="49">
        <v>4.8150000000000004</v>
      </c>
    </row>
    <row r="328" spans="1:11" x14ac:dyDescent="0.45">
      <c r="A328" s="1">
        <v>3</v>
      </c>
      <c r="B328" s="1">
        <v>11</v>
      </c>
      <c r="C328" s="1">
        <v>12</v>
      </c>
      <c r="D328" s="1">
        <v>4</v>
      </c>
      <c r="E328" s="1" t="s">
        <v>9</v>
      </c>
      <c r="F328" s="49">
        <v>106.059</v>
      </c>
      <c r="G328" s="49">
        <v>66.06</v>
      </c>
      <c r="H328" s="49">
        <v>-45.658999999999999</v>
      </c>
      <c r="I328" s="49">
        <v>10.749000000000001</v>
      </c>
      <c r="J328" s="49">
        <v>1.5469999999999999</v>
      </c>
      <c r="K328" s="49">
        <v>2.2749999999999999</v>
      </c>
    </row>
    <row r="329" spans="1:11" x14ac:dyDescent="0.45">
      <c r="A329" s="1">
        <v>3</v>
      </c>
      <c r="B329" s="1">
        <v>11</v>
      </c>
      <c r="C329" s="1">
        <v>12</v>
      </c>
      <c r="D329" s="1">
        <v>4</v>
      </c>
      <c r="E329" s="1" t="s">
        <v>8</v>
      </c>
      <c r="F329" s="49">
        <v>-105.873</v>
      </c>
      <c r="G329" s="49">
        <v>-65.861999999999995</v>
      </c>
      <c r="H329" s="49">
        <v>-45.658999999999999</v>
      </c>
      <c r="I329" s="49">
        <v>10.749000000000001</v>
      </c>
      <c r="J329" s="49">
        <v>1.5469999999999999</v>
      </c>
      <c r="K329" s="49">
        <v>2.2749999999999999</v>
      </c>
    </row>
    <row r="330" spans="1:11" x14ac:dyDescent="0.45">
      <c r="A330" s="1">
        <v>3</v>
      </c>
      <c r="B330" s="1">
        <v>11</v>
      </c>
      <c r="C330" s="1">
        <v>12</v>
      </c>
      <c r="D330" s="1">
        <v>3</v>
      </c>
      <c r="E330" s="1" t="s">
        <v>11</v>
      </c>
      <c r="F330" s="49">
        <v>-70.953000000000003</v>
      </c>
      <c r="G330" s="49">
        <v>-44.255000000000003</v>
      </c>
      <c r="H330" s="49">
        <v>133.76900000000001</v>
      </c>
      <c r="I330" s="49">
        <v>-29.954000000000001</v>
      </c>
      <c r="J330" s="49">
        <v>-4.2629999999999999</v>
      </c>
      <c r="K330" s="49">
        <v>-6.2720000000000002</v>
      </c>
    </row>
    <row r="331" spans="1:11" x14ac:dyDescent="0.45">
      <c r="A331" s="1">
        <v>3</v>
      </c>
      <c r="B331" s="1">
        <v>11</v>
      </c>
      <c r="C331" s="1">
        <v>12</v>
      </c>
      <c r="D331" s="1">
        <v>3</v>
      </c>
      <c r="E331" s="1" t="s">
        <v>10</v>
      </c>
      <c r="F331" s="49">
        <v>-71.472999999999999</v>
      </c>
      <c r="G331" s="49">
        <v>-44.436999999999998</v>
      </c>
      <c r="H331" s="49">
        <v>-136.13499999999999</v>
      </c>
      <c r="I331" s="49">
        <v>30.48</v>
      </c>
      <c r="J331" s="49">
        <v>4.3369999999999997</v>
      </c>
      <c r="K331" s="49">
        <v>6.3810000000000002</v>
      </c>
    </row>
    <row r="332" spans="1:11" x14ac:dyDescent="0.45">
      <c r="A332" s="1">
        <v>3</v>
      </c>
      <c r="B332" s="1">
        <v>11</v>
      </c>
      <c r="C332" s="1">
        <v>12</v>
      </c>
      <c r="D332" s="1">
        <v>3</v>
      </c>
      <c r="E332" s="1" t="s">
        <v>9</v>
      </c>
      <c r="F332" s="49">
        <v>105.842</v>
      </c>
      <c r="G332" s="49">
        <v>65.918000000000006</v>
      </c>
      <c r="H332" s="49">
        <v>-64.263000000000005</v>
      </c>
      <c r="I332" s="49">
        <v>14.388999999999999</v>
      </c>
      <c r="J332" s="49">
        <v>2.048</v>
      </c>
      <c r="K332" s="49">
        <v>3.0129999999999999</v>
      </c>
    </row>
    <row r="333" spans="1:11" x14ac:dyDescent="0.45">
      <c r="A333" s="1">
        <v>3</v>
      </c>
      <c r="B333" s="1">
        <v>11</v>
      </c>
      <c r="C333" s="1">
        <v>12</v>
      </c>
      <c r="D333" s="1">
        <v>3</v>
      </c>
      <c r="E333" s="1" t="s">
        <v>8</v>
      </c>
      <c r="F333" s="49">
        <v>-106.09</v>
      </c>
      <c r="G333" s="49">
        <v>-66.004000000000005</v>
      </c>
      <c r="H333" s="49">
        <v>-64.263000000000005</v>
      </c>
      <c r="I333" s="49">
        <v>14.388999999999999</v>
      </c>
      <c r="J333" s="49">
        <v>2.048</v>
      </c>
      <c r="K333" s="49">
        <v>3.0129999999999999</v>
      </c>
    </row>
    <row r="334" spans="1:11" x14ac:dyDescent="0.45">
      <c r="A334" s="1">
        <v>3</v>
      </c>
      <c r="B334" s="1">
        <v>11</v>
      </c>
      <c r="C334" s="1">
        <v>12</v>
      </c>
      <c r="D334" s="1">
        <v>2</v>
      </c>
      <c r="E334" s="1" t="s">
        <v>11</v>
      </c>
      <c r="F334" s="49">
        <v>-70.578999999999994</v>
      </c>
      <c r="G334" s="49">
        <v>-44.015999999999998</v>
      </c>
      <c r="H334" s="49">
        <v>162.71299999999999</v>
      </c>
      <c r="I334" s="49">
        <v>-35.215000000000003</v>
      </c>
      <c r="J334" s="49">
        <v>-4.9649999999999999</v>
      </c>
      <c r="K334" s="49">
        <v>-7.3040000000000003</v>
      </c>
    </row>
    <row r="335" spans="1:11" x14ac:dyDescent="0.45">
      <c r="A335" s="1">
        <v>3</v>
      </c>
      <c r="B335" s="1">
        <v>11</v>
      </c>
      <c r="C335" s="1">
        <v>12</v>
      </c>
      <c r="D335" s="1">
        <v>2</v>
      </c>
      <c r="E335" s="1" t="s">
        <v>10</v>
      </c>
      <c r="F335" s="49">
        <v>-72.739999999999995</v>
      </c>
      <c r="G335" s="49">
        <v>-45.226999999999997</v>
      </c>
      <c r="H335" s="49">
        <v>-165.39699999999999</v>
      </c>
      <c r="I335" s="49">
        <v>35.814</v>
      </c>
      <c r="J335" s="49">
        <v>5.0490000000000004</v>
      </c>
      <c r="K335" s="49">
        <v>7.4279999999999999</v>
      </c>
    </row>
    <row r="336" spans="1:11" x14ac:dyDescent="0.45">
      <c r="A336" s="1">
        <v>3</v>
      </c>
      <c r="B336" s="1">
        <v>11</v>
      </c>
      <c r="C336" s="1">
        <v>12</v>
      </c>
      <c r="D336" s="1">
        <v>2</v>
      </c>
      <c r="E336" s="1" t="s">
        <v>9</v>
      </c>
      <c r="F336" s="49">
        <v>105.45099999999999</v>
      </c>
      <c r="G336" s="49">
        <v>65.673000000000002</v>
      </c>
      <c r="H336" s="49">
        <v>-78.120999999999995</v>
      </c>
      <c r="I336" s="49">
        <v>16.911999999999999</v>
      </c>
      <c r="J336" s="49">
        <v>2.3839999999999999</v>
      </c>
      <c r="K336" s="49">
        <v>3.508</v>
      </c>
    </row>
    <row r="337" spans="1:11" x14ac:dyDescent="0.45">
      <c r="A337" s="1">
        <v>3</v>
      </c>
      <c r="B337" s="1">
        <v>11</v>
      </c>
      <c r="C337" s="1">
        <v>12</v>
      </c>
      <c r="D337" s="1">
        <v>2</v>
      </c>
      <c r="E337" s="1" t="s">
        <v>8</v>
      </c>
      <c r="F337" s="49">
        <v>-106.48099999999999</v>
      </c>
      <c r="G337" s="49">
        <v>-66.248999999999995</v>
      </c>
      <c r="H337" s="49">
        <v>-78.120999999999995</v>
      </c>
      <c r="I337" s="49">
        <v>16.911999999999999</v>
      </c>
      <c r="J337" s="49">
        <v>2.3839999999999999</v>
      </c>
      <c r="K337" s="49">
        <v>3.508</v>
      </c>
    </row>
    <row r="338" spans="1:11" x14ac:dyDescent="0.45">
      <c r="A338" s="1">
        <v>3</v>
      </c>
      <c r="B338" s="1">
        <v>11</v>
      </c>
      <c r="C338" s="1">
        <v>12</v>
      </c>
      <c r="D338" s="1">
        <v>1</v>
      </c>
      <c r="E338" s="1" t="s">
        <v>11</v>
      </c>
      <c r="F338" s="49">
        <v>-46.344000000000001</v>
      </c>
      <c r="G338" s="49">
        <v>-30.192</v>
      </c>
      <c r="H338" s="49">
        <v>166.327</v>
      </c>
      <c r="I338" s="49">
        <v>-33.078000000000003</v>
      </c>
      <c r="J338" s="49">
        <v>-4.6109999999999998</v>
      </c>
      <c r="K338" s="49">
        <v>-6.7830000000000004</v>
      </c>
    </row>
    <row r="339" spans="1:11" x14ac:dyDescent="0.45">
      <c r="A339" s="1">
        <v>3</v>
      </c>
      <c r="B339" s="1">
        <v>11</v>
      </c>
      <c r="C339" s="1">
        <v>12</v>
      </c>
      <c r="D339" s="1">
        <v>1</v>
      </c>
      <c r="E339" s="1" t="s">
        <v>10</v>
      </c>
      <c r="F339" s="49">
        <v>-48.825000000000003</v>
      </c>
      <c r="G339" s="49">
        <v>-31.771999999999998</v>
      </c>
      <c r="H339" s="49">
        <v>-170.32599999999999</v>
      </c>
      <c r="I339" s="49">
        <v>33.853999999999999</v>
      </c>
      <c r="J339" s="49">
        <v>4.718</v>
      </c>
      <c r="K339" s="49">
        <v>6.9420000000000002</v>
      </c>
    </row>
    <row r="340" spans="1:11" x14ac:dyDescent="0.45">
      <c r="A340" s="1">
        <v>3</v>
      </c>
      <c r="B340" s="1">
        <v>11</v>
      </c>
      <c r="C340" s="1">
        <v>12</v>
      </c>
      <c r="D340" s="1">
        <v>1</v>
      </c>
      <c r="E340" s="1" t="s">
        <v>9</v>
      </c>
      <c r="F340" s="49">
        <v>69.716999999999999</v>
      </c>
      <c r="G340" s="49">
        <v>45.362000000000002</v>
      </c>
      <c r="H340" s="49">
        <v>-80.155000000000001</v>
      </c>
      <c r="I340" s="49">
        <v>15.936</v>
      </c>
      <c r="J340" s="49">
        <v>2.2210000000000001</v>
      </c>
      <c r="K340" s="49">
        <v>3.2679999999999998</v>
      </c>
    </row>
    <row r="341" spans="1:11" x14ac:dyDescent="0.45">
      <c r="A341" s="1">
        <v>3</v>
      </c>
      <c r="B341" s="1">
        <v>11</v>
      </c>
      <c r="C341" s="1">
        <v>12</v>
      </c>
      <c r="D341" s="1">
        <v>1</v>
      </c>
      <c r="E341" s="1" t="s">
        <v>8</v>
      </c>
      <c r="F341" s="49">
        <v>-70.899000000000001</v>
      </c>
      <c r="G341" s="49">
        <v>-46.113999999999997</v>
      </c>
      <c r="H341" s="49">
        <v>-80.155000000000001</v>
      </c>
      <c r="I341" s="49">
        <v>15.936</v>
      </c>
      <c r="J341" s="49">
        <v>2.2210000000000001</v>
      </c>
      <c r="K341" s="49">
        <v>3.2679999999999998</v>
      </c>
    </row>
    <row r="342" spans="1:11" x14ac:dyDescent="0.45">
      <c r="A342" s="1">
        <v>3</v>
      </c>
      <c r="B342" s="1">
        <v>12</v>
      </c>
      <c r="C342" s="1">
        <v>13</v>
      </c>
      <c r="D342" s="1">
        <v>5</v>
      </c>
      <c r="E342" s="1" t="s">
        <v>11</v>
      </c>
      <c r="F342" s="49">
        <v>-23.56</v>
      </c>
      <c r="G342" s="49">
        <v>-14.833</v>
      </c>
      <c r="H342" s="49">
        <v>28.381</v>
      </c>
      <c r="I342" s="49">
        <v>-7.1719999999999997</v>
      </c>
      <c r="J342" s="49">
        <v>-1.0309999999999999</v>
      </c>
      <c r="K342" s="49">
        <v>-1.5169999999999999</v>
      </c>
    </row>
    <row r="343" spans="1:11" x14ac:dyDescent="0.45">
      <c r="A343" s="1">
        <v>3</v>
      </c>
      <c r="B343" s="1">
        <v>12</v>
      </c>
      <c r="C343" s="1">
        <v>13</v>
      </c>
      <c r="D343" s="1">
        <v>5</v>
      </c>
      <c r="E343" s="1" t="s">
        <v>10</v>
      </c>
      <c r="F343" s="49">
        <v>-28.619</v>
      </c>
      <c r="G343" s="49">
        <v>-17.855</v>
      </c>
      <c r="H343" s="49">
        <v>-23.187000000000001</v>
      </c>
      <c r="I343" s="49">
        <v>5.8109999999999999</v>
      </c>
      <c r="J343" s="49">
        <v>0.83599999999999997</v>
      </c>
      <c r="K343" s="49">
        <v>1.23</v>
      </c>
    </row>
    <row r="344" spans="1:11" x14ac:dyDescent="0.45">
      <c r="A344" s="1">
        <v>3</v>
      </c>
      <c r="B344" s="1">
        <v>12</v>
      </c>
      <c r="C344" s="1">
        <v>13</v>
      </c>
      <c r="D344" s="1">
        <v>5</v>
      </c>
      <c r="E344" s="1" t="s">
        <v>9</v>
      </c>
      <c r="F344" s="49">
        <v>54.881</v>
      </c>
      <c r="G344" s="49">
        <v>34.404000000000003</v>
      </c>
      <c r="H344" s="49">
        <v>-14.323</v>
      </c>
      <c r="I344" s="49">
        <v>3.6059999999999999</v>
      </c>
      <c r="J344" s="49">
        <v>0.51900000000000002</v>
      </c>
      <c r="K344" s="49">
        <v>0.76300000000000001</v>
      </c>
    </row>
    <row r="345" spans="1:11" x14ac:dyDescent="0.45">
      <c r="A345" s="1">
        <v>3</v>
      </c>
      <c r="B345" s="1">
        <v>12</v>
      </c>
      <c r="C345" s="1">
        <v>13</v>
      </c>
      <c r="D345" s="1">
        <v>5</v>
      </c>
      <c r="E345" s="1" t="s">
        <v>8</v>
      </c>
      <c r="F345" s="49">
        <v>-57.691000000000003</v>
      </c>
      <c r="G345" s="49">
        <v>-36.084000000000003</v>
      </c>
      <c r="H345" s="49">
        <v>-14.323</v>
      </c>
      <c r="I345" s="49">
        <v>3.6059999999999999</v>
      </c>
      <c r="J345" s="49">
        <v>0.51900000000000002</v>
      </c>
      <c r="K345" s="49">
        <v>0.76300000000000001</v>
      </c>
    </row>
    <row r="346" spans="1:11" x14ac:dyDescent="0.45">
      <c r="A346" s="1">
        <v>3</v>
      </c>
      <c r="B346" s="1">
        <v>12</v>
      </c>
      <c r="C346" s="1">
        <v>13</v>
      </c>
      <c r="D346" s="1">
        <v>4</v>
      </c>
      <c r="E346" s="1" t="s">
        <v>11</v>
      </c>
      <c r="F346" s="49">
        <v>-33.880000000000003</v>
      </c>
      <c r="G346" s="49">
        <v>-21.088999999999999</v>
      </c>
      <c r="H346" s="49">
        <v>74.882000000000005</v>
      </c>
      <c r="I346" s="49">
        <v>-17.821000000000002</v>
      </c>
      <c r="J346" s="49">
        <v>-2.5630000000000002</v>
      </c>
      <c r="K346" s="49">
        <v>-3.7709999999999999</v>
      </c>
    </row>
    <row r="347" spans="1:11" x14ac:dyDescent="0.45">
      <c r="A347" s="1">
        <v>3</v>
      </c>
      <c r="B347" s="1">
        <v>12</v>
      </c>
      <c r="C347" s="1">
        <v>13</v>
      </c>
      <c r="D347" s="1">
        <v>4</v>
      </c>
      <c r="E347" s="1" t="s">
        <v>10</v>
      </c>
      <c r="F347" s="49">
        <v>-52.420999999999999</v>
      </c>
      <c r="G347" s="49">
        <v>-32.637</v>
      </c>
      <c r="H347" s="49">
        <v>-60.634</v>
      </c>
      <c r="I347" s="49">
        <v>14.398999999999999</v>
      </c>
      <c r="J347" s="49">
        <v>2.0710000000000002</v>
      </c>
      <c r="K347" s="49">
        <v>3.0470000000000002</v>
      </c>
    </row>
    <row r="348" spans="1:11" x14ac:dyDescent="0.45">
      <c r="A348" s="1">
        <v>3</v>
      </c>
      <c r="B348" s="1">
        <v>12</v>
      </c>
      <c r="C348" s="1">
        <v>13</v>
      </c>
      <c r="D348" s="1">
        <v>4</v>
      </c>
      <c r="E348" s="1" t="s">
        <v>9</v>
      </c>
      <c r="F348" s="49">
        <v>85.677999999999997</v>
      </c>
      <c r="G348" s="49">
        <v>53.33</v>
      </c>
      <c r="H348" s="49">
        <v>-37.643000000000001</v>
      </c>
      <c r="I348" s="49">
        <v>8.9499999999999993</v>
      </c>
      <c r="J348" s="49">
        <v>1.2869999999999999</v>
      </c>
      <c r="K348" s="49">
        <v>1.8939999999999999</v>
      </c>
    </row>
    <row r="349" spans="1:11" x14ac:dyDescent="0.45">
      <c r="A349" s="1">
        <v>3</v>
      </c>
      <c r="B349" s="1">
        <v>12</v>
      </c>
      <c r="C349" s="1">
        <v>13</v>
      </c>
      <c r="D349" s="1">
        <v>4</v>
      </c>
      <c r="E349" s="1" t="s">
        <v>8</v>
      </c>
      <c r="F349" s="49">
        <v>-95.977999999999994</v>
      </c>
      <c r="G349" s="49">
        <v>-59.746000000000002</v>
      </c>
      <c r="H349" s="49">
        <v>-37.643000000000001</v>
      </c>
      <c r="I349" s="49">
        <v>8.9499999999999993</v>
      </c>
      <c r="J349" s="49">
        <v>1.2869999999999999</v>
      </c>
      <c r="K349" s="49">
        <v>1.8939999999999999</v>
      </c>
    </row>
    <row r="350" spans="1:11" x14ac:dyDescent="0.45">
      <c r="A350" s="1">
        <v>3</v>
      </c>
      <c r="B350" s="1">
        <v>12</v>
      </c>
      <c r="C350" s="1">
        <v>13</v>
      </c>
      <c r="D350" s="1">
        <v>3</v>
      </c>
      <c r="E350" s="1" t="s">
        <v>11</v>
      </c>
      <c r="F350" s="49">
        <v>-38.56</v>
      </c>
      <c r="G350" s="49">
        <v>-24.007999999999999</v>
      </c>
      <c r="H350" s="49">
        <v>114.328</v>
      </c>
      <c r="I350" s="49">
        <v>-25.614999999999998</v>
      </c>
      <c r="J350" s="49">
        <v>-3.6419999999999999</v>
      </c>
      <c r="K350" s="49">
        <v>-5.359</v>
      </c>
    </row>
    <row r="351" spans="1:11" x14ac:dyDescent="0.45">
      <c r="A351" s="1">
        <v>3</v>
      </c>
      <c r="B351" s="1">
        <v>12</v>
      </c>
      <c r="C351" s="1">
        <v>13</v>
      </c>
      <c r="D351" s="1">
        <v>3</v>
      </c>
      <c r="E351" s="1" t="s">
        <v>10</v>
      </c>
      <c r="F351" s="49">
        <v>-48.686999999999998</v>
      </c>
      <c r="G351" s="49">
        <v>-30.294</v>
      </c>
      <c r="H351" s="49">
        <v>-90.983999999999995</v>
      </c>
      <c r="I351" s="49">
        <v>20.393000000000001</v>
      </c>
      <c r="J351" s="49">
        <v>2.9009999999999998</v>
      </c>
      <c r="K351" s="49">
        <v>4.2679999999999998</v>
      </c>
    </row>
    <row r="352" spans="1:11" x14ac:dyDescent="0.45">
      <c r="A352" s="1">
        <v>3</v>
      </c>
      <c r="B352" s="1">
        <v>12</v>
      </c>
      <c r="C352" s="1">
        <v>13</v>
      </c>
      <c r="D352" s="1">
        <v>3</v>
      </c>
      <c r="E352" s="1" t="s">
        <v>9</v>
      </c>
      <c r="F352" s="49">
        <v>88.015000000000001</v>
      </c>
      <c r="G352" s="49">
        <v>54.792000000000002</v>
      </c>
      <c r="H352" s="49">
        <v>-57.030999999999999</v>
      </c>
      <c r="I352" s="49">
        <v>12.78</v>
      </c>
      <c r="J352" s="49">
        <v>1.8180000000000001</v>
      </c>
      <c r="K352" s="49">
        <v>2.6739999999999999</v>
      </c>
    </row>
    <row r="353" spans="1:11" x14ac:dyDescent="0.45">
      <c r="A353" s="1">
        <v>3</v>
      </c>
      <c r="B353" s="1">
        <v>12</v>
      </c>
      <c r="C353" s="1">
        <v>13</v>
      </c>
      <c r="D353" s="1">
        <v>3</v>
      </c>
      <c r="E353" s="1" t="s">
        <v>8</v>
      </c>
      <c r="F353" s="49">
        <v>-93.641000000000005</v>
      </c>
      <c r="G353" s="49">
        <v>-58.283999999999999</v>
      </c>
      <c r="H353" s="49">
        <v>-57.030999999999999</v>
      </c>
      <c r="I353" s="49">
        <v>12.78</v>
      </c>
      <c r="J353" s="49">
        <v>1.8180000000000001</v>
      </c>
      <c r="K353" s="49">
        <v>2.6739999999999999</v>
      </c>
    </row>
    <row r="354" spans="1:11" x14ac:dyDescent="0.45">
      <c r="A354" s="1">
        <v>3</v>
      </c>
      <c r="B354" s="1">
        <v>12</v>
      </c>
      <c r="C354" s="1">
        <v>13</v>
      </c>
      <c r="D354" s="1">
        <v>2</v>
      </c>
      <c r="E354" s="1" t="s">
        <v>11</v>
      </c>
      <c r="F354" s="49">
        <v>-45.591999999999999</v>
      </c>
      <c r="G354" s="49">
        <v>-28.334</v>
      </c>
      <c r="H354" s="49">
        <v>146.27000000000001</v>
      </c>
      <c r="I354" s="49">
        <v>-31.567</v>
      </c>
      <c r="J354" s="49">
        <v>-4.444</v>
      </c>
      <c r="K354" s="49">
        <v>-6.5369999999999999</v>
      </c>
    </row>
    <row r="355" spans="1:11" x14ac:dyDescent="0.45">
      <c r="A355" s="1">
        <v>3</v>
      </c>
      <c r="B355" s="1">
        <v>12</v>
      </c>
      <c r="C355" s="1">
        <v>13</v>
      </c>
      <c r="D355" s="1">
        <v>2</v>
      </c>
      <c r="E355" s="1" t="s">
        <v>10</v>
      </c>
      <c r="F355" s="49">
        <v>-43.128</v>
      </c>
      <c r="G355" s="49">
        <v>-26.917999999999999</v>
      </c>
      <c r="H355" s="49">
        <v>-116.36</v>
      </c>
      <c r="I355" s="49">
        <v>25.038</v>
      </c>
      <c r="J355" s="49">
        <v>3.5259999999999998</v>
      </c>
      <c r="K355" s="49">
        <v>5.1870000000000003</v>
      </c>
    </row>
    <row r="356" spans="1:11" x14ac:dyDescent="0.45">
      <c r="A356" s="1">
        <v>3</v>
      </c>
      <c r="B356" s="1">
        <v>12</v>
      </c>
      <c r="C356" s="1">
        <v>13</v>
      </c>
      <c r="D356" s="1">
        <v>2</v>
      </c>
      <c r="E356" s="1" t="s">
        <v>9</v>
      </c>
      <c r="F356" s="49">
        <v>91.512</v>
      </c>
      <c r="G356" s="49">
        <v>56.930999999999997</v>
      </c>
      <c r="H356" s="49">
        <v>-72.951999999999998</v>
      </c>
      <c r="I356" s="49">
        <v>15.724</v>
      </c>
      <c r="J356" s="49">
        <v>2.214</v>
      </c>
      <c r="K356" s="49">
        <v>3.2570000000000001</v>
      </c>
    </row>
    <row r="357" spans="1:11" x14ac:dyDescent="0.45">
      <c r="A357" s="1">
        <v>3</v>
      </c>
      <c r="B357" s="1">
        <v>12</v>
      </c>
      <c r="C357" s="1">
        <v>13</v>
      </c>
      <c r="D357" s="1">
        <v>2</v>
      </c>
      <c r="E357" s="1" t="s">
        <v>8</v>
      </c>
      <c r="F357" s="49">
        <v>-90.144000000000005</v>
      </c>
      <c r="G357" s="49">
        <v>-56.145000000000003</v>
      </c>
      <c r="H357" s="49">
        <v>-72.951999999999998</v>
      </c>
      <c r="I357" s="49">
        <v>15.724</v>
      </c>
      <c r="J357" s="49">
        <v>2.214</v>
      </c>
      <c r="K357" s="49">
        <v>3.2570000000000001</v>
      </c>
    </row>
    <row r="358" spans="1:11" x14ac:dyDescent="0.45">
      <c r="A358" s="1">
        <v>3</v>
      </c>
      <c r="B358" s="1">
        <v>12</v>
      </c>
      <c r="C358" s="1">
        <v>13</v>
      </c>
      <c r="D358" s="1">
        <v>1</v>
      </c>
      <c r="E358" s="1" t="s">
        <v>11</v>
      </c>
      <c r="F358" s="49">
        <v>-32.692999999999998</v>
      </c>
      <c r="G358" s="49">
        <v>-21.658000000000001</v>
      </c>
      <c r="H358" s="49">
        <v>153.376</v>
      </c>
      <c r="I358" s="49">
        <v>-30.372</v>
      </c>
      <c r="J358" s="49">
        <v>-4.226</v>
      </c>
      <c r="K358" s="49">
        <v>-6.2169999999999996</v>
      </c>
    </row>
    <row r="359" spans="1:11" x14ac:dyDescent="0.45">
      <c r="A359" s="1">
        <v>3</v>
      </c>
      <c r="B359" s="1">
        <v>12</v>
      </c>
      <c r="C359" s="1">
        <v>13</v>
      </c>
      <c r="D359" s="1">
        <v>1</v>
      </c>
      <c r="E359" s="1" t="s">
        <v>10</v>
      </c>
      <c r="F359" s="49">
        <v>-26.225000000000001</v>
      </c>
      <c r="G359" s="49">
        <v>-16.725999999999999</v>
      </c>
      <c r="H359" s="49">
        <v>-115.8</v>
      </c>
      <c r="I359" s="49">
        <v>23.027999999999999</v>
      </c>
      <c r="J359" s="49">
        <v>3.2069999999999999</v>
      </c>
      <c r="K359" s="49">
        <v>4.718</v>
      </c>
    </row>
    <row r="360" spans="1:11" x14ac:dyDescent="0.45">
      <c r="A360" s="1">
        <v>3</v>
      </c>
      <c r="B360" s="1">
        <v>12</v>
      </c>
      <c r="C360" s="1">
        <v>13</v>
      </c>
      <c r="D360" s="1">
        <v>1</v>
      </c>
      <c r="E360" s="1" t="s">
        <v>9</v>
      </c>
      <c r="F360" s="49">
        <v>62.061</v>
      </c>
      <c r="G360" s="49">
        <v>40.573999999999998</v>
      </c>
      <c r="H360" s="49">
        <v>-74.771000000000001</v>
      </c>
      <c r="I360" s="49">
        <v>14.833</v>
      </c>
      <c r="J360" s="49">
        <v>2.0649999999999999</v>
      </c>
      <c r="K360" s="49">
        <v>3.0379999999999998</v>
      </c>
    </row>
    <row r="361" spans="1:11" x14ac:dyDescent="0.45">
      <c r="A361" s="1">
        <v>3</v>
      </c>
      <c r="B361" s="1">
        <v>12</v>
      </c>
      <c r="C361" s="1">
        <v>13</v>
      </c>
      <c r="D361" s="1">
        <v>1</v>
      </c>
      <c r="E361" s="1" t="s">
        <v>8</v>
      </c>
      <c r="F361" s="49">
        <v>-58.466999999999999</v>
      </c>
      <c r="G361" s="49">
        <v>-37.834000000000003</v>
      </c>
      <c r="H361" s="49">
        <v>-74.771000000000001</v>
      </c>
      <c r="I361" s="49">
        <v>14.833</v>
      </c>
      <c r="J361" s="49">
        <v>2.0649999999999999</v>
      </c>
      <c r="K361" s="49">
        <v>3.0379999999999998</v>
      </c>
    </row>
    <row r="362" spans="1:11" x14ac:dyDescent="0.45">
      <c r="A362" s="1">
        <v>4</v>
      </c>
      <c r="B362" s="1">
        <v>4</v>
      </c>
      <c r="C362" s="1">
        <v>5</v>
      </c>
      <c r="D362" s="1">
        <v>5</v>
      </c>
      <c r="E362" s="1" t="s">
        <v>11</v>
      </c>
      <c r="F362" s="49">
        <v>-17.151</v>
      </c>
      <c r="G362" s="49">
        <v>-10.432</v>
      </c>
      <c r="H362" s="49">
        <v>6.2939999999999996</v>
      </c>
      <c r="I362" s="49">
        <v>-3.0310000000000001</v>
      </c>
      <c r="J362" s="49">
        <v>-0.47599999999999998</v>
      </c>
      <c r="K362" s="49">
        <v>-0.7</v>
      </c>
    </row>
    <row r="363" spans="1:11" x14ac:dyDescent="0.45">
      <c r="A363" s="1">
        <v>4</v>
      </c>
      <c r="B363" s="1">
        <v>4</v>
      </c>
      <c r="C363" s="1">
        <v>5</v>
      </c>
      <c r="D363" s="1">
        <v>5</v>
      </c>
      <c r="E363" s="1" t="s">
        <v>10</v>
      </c>
      <c r="F363" s="49">
        <v>-19.532</v>
      </c>
      <c r="G363" s="49">
        <v>-11.852</v>
      </c>
      <c r="H363" s="49">
        <v>-5.7690000000000001</v>
      </c>
      <c r="I363" s="49">
        <v>2.7759999999999998</v>
      </c>
      <c r="J363" s="49">
        <v>0.436</v>
      </c>
      <c r="K363" s="49">
        <v>0.64100000000000001</v>
      </c>
    </row>
    <row r="364" spans="1:11" x14ac:dyDescent="0.45">
      <c r="A364" s="1">
        <v>4</v>
      </c>
      <c r="B364" s="1">
        <v>4</v>
      </c>
      <c r="C364" s="1">
        <v>5</v>
      </c>
      <c r="D364" s="1">
        <v>5</v>
      </c>
      <c r="E364" s="1" t="s">
        <v>9</v>
      </c>
      <c r="F364" s="49">
        <v>24.332999999999998</v>
      </c>
      <c r="G364" s="49">
        <v>14.785</v>
      </c>
      <c r="H364" s="49">
        <v>-2.5670000000000002</v>
      </c>
      <c r="I364" s="49">
        <v>1.236</v>
      </c>
      <c r="J364" s="49">
        <v>0.19400000000000001</v>
      </c>
      <c r="K364" s="49">
        <v>0.28499999999999998</v>
      </c>
    </row>
    <row r="365" spans="1:11" x14ac:dyDescent="0.45">
      <c r="A365" s="1">
        <v>4</v>
      </c>
      <c r="B365" s="1">
        <v>4</v>
      </c>
      <c r="C365" s="1">
        <v>5</v>
      </c>
      <c r="D365" s="1">
        <v>5</v>
      </c>
      <c r="E365" s="1" t="s">
        <v>8</v>
      </c>
      <c r="F365" s="49">
        <v>-25.346</v>
      </c>
      <c r="G365" s="49">
        <v>-15.388999999999999</v>
      </c>
      <c r="H365" s="49">
        <v>-2.5670000000000002</v>
      </c>
      <c r="I365" s="49">
        <v>1.236</v>
      </c>
      <c r="J365" s="49">
        <v>0.19400000000000001</v>
      </c>
      <c r="K365" s="49">
        <v>0.28499999999999998</v>
      </c>
    </row>
    <row r="366" spans="1:11" x14ac:dyDescent="0.45">
      <c r="A366" s="1">
        <v>4</v>
      </c>
      <c r="B366" s="1">
        <v>4</v>
      </c>
      <c r="C366" s="1">
        <v>5</v>
      </c>
      <c r="D366" s="1">
        <v>4</v>
      </c>
      <c r="E366" s="1" t="s">
        <v>11</v>
      </c>
      <c r="F366" s="49">
        <v>-21.745000000000001</v>
      </c>
      <c r="G366" s="49">
        <v>-13.327999999999999</v>
      </c>
      <c r="H366" s="49">
        <v>10.316000000000001</v>
      </c>
      <c r="I366" s="49">
        <v>-4.8079999999999998</v>
      </c>
      <c r="J366" s="49">
        <v>-0.75600000000000001</v>
      </c>
      <c r="K366" s="49">
        <v>-1.1120000000000001</v>
      </c>
    </row>
    <row r="367" spans="1:11" x14ac:dyDescent="0.45">
      <c r="A367" s="1">
        <v>4</v>
      </c>
      <c r="B367" s="1">
        <v>4</v>
      </c>
      <c r="C367" s="1">
        <v>5</v>
      </c>
      <c r="D367" s="1">
        <v>4</v>
      </c>
      <c r="E367" s="1" t="s">
        <v>10</v>
      </c>
      <c r="F367" s="49">
        <v>-21.984000000000002</v>
      </c>
      <c r="G367" s="49">
        <v>-13.462</v>
      </c>
      <c r="H367" s="49">
        <v>-9.9489999999999998</v>
      </c>
      <c r="I367" s="49">
        <v>4.6369999999999996</v>
      </c>
      <c r="J367" s="49">
        <v>0.72899999999999998</v>
      </c>
      <c r="K367" s="49">
        <v>1.0720000000000001</v>
      </c>
    </row>
    <row r="368" spans="1:11" x14ac:dyDescent="0.45">
      <c r="A368" s="1">
        <v>4</v>
      </c>
      <c r="B368" s="1">
        <v>4</v>
      </c>
      <c r="C368" s="1">
        <v>5</v>
      </c>
      <c r="D368" s="1">
        <v>4</v>
      </c>
      <c r="E368" s="1" t="s">
        <v>9</v>
      </c>
      <c r="F368" s="49">
        <v>28.408000000000001</v>
      </c>
      <c r="G368" s="49">
        <v>17.408999999999999</v>
      </c>
      <c r="H368" s="49">
        <v>-4.3120000000000003</v>
      </c>
      <c r="I368" s="49">
        <v>2.0099999999999998</v>
      </c>
      <c r="J368" s="49">
        <v>0.316</v>
      </c>
      <c r="K368" s="49">
        <v>0.46500000000000002</v>
      </c>
    </row>
    <row r="369" spans="1:11" x14ac:dyDescent="0.45">
      <c r="A369" s="1">
        <v>4</v>
      </c>
      <c r="B369" s="1">
        <v>4</v>
      </c>
      <c r="C369" s="1">
        <v>5</v>
      </c>
      <c r="D369" s="1">
        <v>4</v>
      </c>
      <c r="E369" s="1" t="s">
        <v>8</v>
      </c>
      <c r="F369" s="49">
        <v>-28.509</v>
      </c>
      <c r="G369" s="49">
        <v>-17.465</v>
      </c>
      <c r="H369" s="49">
        <v>-4.3120000000000003</v>
      </c>
      <c r="I369" s="49">
        <v>2.0099999999999998</v>
      </c>
      <c r="J369" s="49">
        <v>0.316</v>
      </c>
      <c r="K369" s="49">
        <v>0.46500000000000002</v>
      </c>
    </row>
    <row r="370" spans="1:11" x14ac:dyDescent="0.45">
      <c r="A370" s="1">
        <v>4</v>
      </c>
      <c r="B370" s="1">
        <v>4</v>
      </c>
      <c r="C370" s="1">
        <v>5</v>
      </c>
      <c r="D370" s="1">
        <v>3</v>
      </c>
      <c r="E370" s="1" t="s">
        <v>11</v>
      </c>
      <c r="F370" s="49">
        <v>-21.213999999999999</v>
      </c>
      <c r="G370" s="49">
        <v>-13.006</v>
      </c>
      <c r="H370" s="49">
        <v>14.682</v>
      </c>
      <c r="I370" s="49">
        <v>-6.5979999999999999</v>
      </c>
      <c r="J370" s="49">
        <v>-1.0289999999999999</v>
      </c>
      <c r="K370" s="49">
        <v>-1.514</v>
      </c>
    </row>
    <row r="371" spans="1:11" x14ac:dyDescent="0.45">
      <c r="A371" s="1">
        <v>4</v>
      </c>
      <c r="B371" s="1">
        <v>4</v>
      </c>
      <c r="C371" s="1">
        <v>5</v>
      </c>
      <c r="D371" s="1">
        <v>3</v>
      </c>
      <c r="E371" s="1" t="s">
        <v>10</v>
      </c>
      <c r="F371" s="49">
        <v>-22.178000000000001</v>
      </c>
      <c r="G371" s="49">
        <v>-13.582000000000001</v>
      </c>
      <c r="H371" s="49">
        <v>-14.018000000000001</v>
      </c>
      <c r="I371" s="49">
        <v>6.3019999999999996</v>
      </c>
      <c r="J371" s="49">
        <v>0.98299999999999998</v>
      </c>
      <c r="K371" s="49">
        <v>1.446</v>
      </c>
    </row>
    <row r="372" spans="1:11" x14ac:dyDescent="0.45">
      <c r="A372" s="1">
        <v>4</v>
      </c>
      <c r="B372" s="1">
        <v>4</v>
      </c>
      <c r="C372" s="1">
        <v>5</v>
      </c>
      <c r="D372" s="1">
        <v>3</v>
      </c>
      <c r="E372" s="1" t="s">
        <v>9</v>
      </c>
      <c r="F372" s="49">
        <v>28.253</v>
      </c>
      <c r="G372" s="49">
        <v>17.315000000000001</v>
      </c>
      <c r="H372" s="49">
        <v>-6.1070000000000002</v>
      </c>
      <c r="I372" s="49">
        <v>2.7450000000000001</v>
      </c>
      <c r="J372" s="49">
        <v>0.42799999999999999</v>
      </c>
      <c r="K372" s="49">
        <v>0.63</v>
      </c>
    </row>
    <row r="373" spans="1:11" x14ac:dyDescent="0.45">
      <c r="A373" s="1">
        <v>4</v>
      </c>
      <c r="B373" s="1">
        <v>4</v>
      </c>
      <c r="C373" s="1">
        <v>5</v>
      </c>
      <c r="D373" s="1">
        <v>3</v>
      </c>
      <c r="E373" s="1" t="s">
        <v>8</v>
      </c>
      <c r="F373" s="49">
        <v>-28.664000000000001</v>
      </c>
      <c r="G373" s="49">
        <v>-17.559000000000001</v>
      </c>
      <c r="H373" s="49">
        <v>-6.1070000000000002</v>
      </c>
      <c r="I373" s="49">
        <v>2.7450000000000001</v>
      </c>
      <c r="J373" s="49">
        <v>0.42799999999999999</v>
      </c>
      <c r="K373" s="49">
        <v>0.63</v>
      </c>
    </row>
    <row r="374" spans="1:11" x14ac:dyDescent="0.45">
      <c r="A374" s="1">
        <v>4</v>
      </c>
      <c r="B374" s="1">
        <v>4</v>
      </c>
      <c r="C374" s="1">
        <v>5</v>
      </c>
      <c r="D374" s="1">
        <v>2</v>
      </c>
      <c r="E374" s="1" t="s">
        <v>11</v>
      </c>
      <c r="F374" s="49">
        <v>-21.317</v>
      </c>
      <c r="G374" s="49">
        <v>-13.066000000000001</v>
      </c>
      <c r="H374" s="49">
        <v>17.881</v>
      </c>
      <c r="I374" s="49">
        <v>-7.8970000000000002</v>
      </c>
      <c r="J374" s="49">
        <v>-1.222</v>
      </c>
      <c r="K374" s="49">
        <v>-1.7969999999999999</v>
      </c>
    </row>
    <row r="375" spans="1:11" x14ac:dyDescent="0.45">
      <c r="A375" s="1">
        <v>4</v>
      </c>
      <c r="B375" s="1">
        <v>4</v>
      </c>
      <c r="C375" s="1">
        <v>5</v>
      </c>
      <c r="D375" s="1">
        <v>2</v>
      </c>
      <c r="E375" s="1" t="s">
        <v>10</v>
      </c>
      <c r="F375" s="49">
        <v>-22.256</v>
      </c>
      <c r="G375" s="49">
        <v>-13.632</v>
      </c>
      <c r="H375" s="49">
        <v>-17.167000000000002</v>
      </c>
      <c r="I375" s="49">
        <v>7.5730000000000004</v>
      </c>
      <c r="J375" s="49">
        <v>1.1719999999999999</v>
      </c>
      <c r="K375" s="49">
        <v>1.724</v>
      </c>
    </row>
    <row r="376" spans="1:11" x14ac:dyDescent="0.45">
      <c r="A376" s="1">
        <v>4</v>
      </c>
      <c r="B376" s="1">
        <v>4</v>
      </c>
      <c r="C376" s="1">
        <v>5</v>
      </c>
      <c r="D376" s="1">
        <v>2</v>
      </c>
      <c r="E376" s="1" t="s">
        <v>9</v>
      </c>
      <c r="F376" s="49">
        <v>28.259</v>
      </c>
      <c r="G376" s="49">
        <v>17.317</v>
      </c>
      <c r="H376" s="49">
        <v>-7.4569999999999999</v>
      </c>
      <c r="I376" s="49">
        <v>3.2909999999999999</v>
      </c>
      <c r="J376" s="49">
        <v>0.50900000000000001</v>
      </c>
      <c r="K376" s="49">
        <v>0.749</v>
      </c>
    </row>
    <row r="377" spans="1:11" x14ac:dyDescent="0.45">
      <c r="A377" s="1">
        <v>4</v>
      </c>
      <c r="B377" s="1">
        <v>4</v>
      </c>
      <c r="C377" s="1">
        <v>5</v>
      </c>
      <c r="D377" s="1">
        <v>2</v>
      </c>
      <c r="E377" s="1" t="s">
        <v>8</v>
      </c>
      <c r="F377" s="49">
        <v>-28.658000000000001</v>
      </c>
      <c r="G377" s="49">
        <v>-17.556999999999999</v>
      </c>
      <c r="H377" s="49">
        <v>-7.4569999999999999</v>
      </c>
      <c r="I377" s="49">
        <v>3.2909999999999999</v>
      </c>
      <c r="J377" s="49">
        <v>0.50900000000000001</v>
      </c>
      <c r="K377" s="49">
        <v>0.749</v>
      </c>
    </row>
    <row r="378" spans="1:11" x14ac:dyDescent="0.45">
      <c r="A378" s="1">
        <v>4</v>
      </c>
      <c r="B378" s="1">
        <v>4</v>
      </c>
      <c r="C378" s="1">
        <v>5</v>
      </c>
      <c r="D378" s="1">
        <v>1</v>
      </c>
      <c r="E378" s="1" t="s">
        <v>11</v>
      </c>
      <c r="F378" s="49">
        <v>-20.617999999999999</v>
      </c>
      <c r="G378" s="49">
        <v>-12.635999999999999</v>
      </c>
      <c r="H378" s="49">
        <v>19.706</v>
      </c>
      <c r="I378" s="49">
        <v>-8.0280000000000005</v>
      </c>
      <c r="J378" s="49">
        <v>-1.2589999999999999</v>
      </c>
      <c r="K378" s="49">
        <v>-1.8520000000000001</v>
      </c>
    </row>
    <row r="379" spans="1:11" x14ac:dyDescent="0.45">
      <c r="A379" s="1">
        <v>4</v>
      </c>
      <c r="B379" s="1">
        <v>4</v>
      </c>
      <c r="C379" s="1">
        <v>5</v>
      </c>
      <c r="D379" s="1">
        <v>1</v>
      </c>
      <c r="E379" s="1" t="s">
        <v>10</v>
      </c>
      <c r="F379" s="49">
        <v>-22.548999999999999</v>
      </c>
      <c r="G379" s="49">
        <v>-13.814</v>
      </c>
      <c r="H379" s="49">
        <v>-18.585999999999999</v>
      </c>
      <c r="I379" s="49">
        <v>7.58</v>
      </c>
      <c r="J379" s="49">
        <v>1.1890000000000001</v>
      </c>
      <c r="K379" s="49">
        <v>1.7490000000000001</v>
      </c>
    </row>
    <row r="380" spans="1:11" x14ac:dyDescent="0.45">
      <c r="A380" s="1">
        <v>4</v>
      </c>
      <c r="B380" s="1">
        <v>4</v>
      </c>
      <c r="C380" s="1">
        <v>5</v>
      </c>
      <c r="D380" s="1">
        <v>1</v>
      </c>
      <c r="E380" s="1" t="s">
        <v>9</v>
      </c>
      <c r="F380" s="49">
        <v>28.047999999999998</v>
      </c>
      <c r="G380" s="49">
        <v>17.186</v>
      </c>
      <c r="H380" s="49">
        <v>-8.1470000000000002</v>
      </c>
      <c r="I380" s="49">
        <v>3.3210000000000002</v>
      </c>
      <c r="J380" s="49">
        <v>0.52100000000000002</v>
      </c>
      <c r="K380" s="49">
        <v>0.76600000000000001</v>
      </c>
    </row>
    <row r="381" spans="1:11" x14ac:dyDescent="0.45">
      <c r="A381" s="1">
        <v>4</v>
      </c>
      <c r="B381" s="1">
        <v>4</v>
      </c>
      <c r="C381" s="1">
        <v>5</v>
      </c>
      <c r="D381" s="1">
        <v>1</v>
      </c>
      <c r="E381" s="1" t="s">
        <v>8</v>
      </c>
      <c r="F381" s="49">
        <v>-28.869</v>
      </c>
      <c r="G381" s="49">
        <v>-17.687999999999999</v>
      </c>
      <c r="H381" s="49">
        <v>-8.1470000000000002</v>
      </c>
      <c r="I381" s="49">
        <v>3.3210000000000002</v>
      </c>
      <c r="J381" s="49">
        <v>0.52100000000000002</v>
      </c>
      <c r="K381" s="49">
        <v>0.76600000000000001</v>
      </c>
    </row>
    <row r="382" spans="1:11" x14ac:dyDescent="0.45">
      <c r="A382" s="1">
        <v>4</v>
      </c>
      <c r="B382" s="1">
        <v>5</v>
      </c>
      <c r="C382" s="1">
        <v>6</v>
      </c>
      <c r="D382" s="1">
        <v>5</v>
      </c>
      <c r="E382" s="1" t="s">
        <v>11</v>
      </c>
      <c r="F382" s="49">
        <v>-13.569000000000001</v>
      </c>
      <c r="G382" s="49">
        <v>-8.2430000000000003</v>
      </c>
      <c r="H382" s="49">
        <v>6.6689999999999996</v>
      </c>
      <c r="I382" s="49">
        <v>-3.2170000000000001</v>
      </c>
      <c r="J382" s="49">
        <v>-0.505</v>
      </c>
      <c r="K382" s="49">
        <v>-0.74199999999999999</v>
      </c>
    </row>
    <row r="383" spans="1:11" x14ac:dyDescent="0.45">
      <c r="A383" s="1">
        <v>4</v>
      </c>
      <c r="B383" s="1">
        <v>5</v>
      </c>
      <c r="C383" s="1">
        <v>6</v>
      </c>
      <c r="D383" s="1">
        <v>5</v>
      </c>
      <c r="E383" s="1" t="s">
        <v>10</v>
      </c>
      <c r="F383" s="49">
        <v>-11.243</v>
      </c>
      <c r="G383" s="49">
        <v>-6.8280000000000003</v>
      </c>
      <c r="H383" s="49">
        <v>-7.2249999999999996</v>
      </c>
      <c r="I383" s="49">
        <v>3.4870000000000001</v>
      </c>
      <c r="J383" s="49">
        <v>0.54700000000000004</v>
      </c>
      <c r="K383" s="49">
        <v>0.80400000000000005</v>
      </c>
    </row>
    <row r="384" spans="1:11" x14ac:dyDescent="0.45">
      <c r="A384" s="1">
        <v>4</v>
      </c>
      <c r="B384" s="1">
        <v>5</v>
      </c>
      <c r="C384" s="1">
        <v>6</v>
      </c>
      <c r="D384" s="1">
        <v>5</v>
      </c>
      <c r="E384" s="1" t="s">
        <v>9</v>
      </c>
      <c r="F384" s="49">
        <v>20.695</v>
      </c>
      <c r="G384" s="49">
        <v>12.57</v>
      </c>
      <c r="H384" s="49">
        <v>-3.6560000000000001</v>
      </c>
      <c r="I384" s="49">
        <v>1.764</v>
      </c>
      <c r="J384" s="49">
        <v>0.27700000000000002</v>
      </c>
      <c r="K384" s="49">
        <v>0.40699999999999997</v>
      </c>
    </row>
    <row r="385" spans="1:11" x14ac:dyDescent="0.45">
      <c r="A385" s="1">
        <v>4</v>
      </c>
      <c r="B385" s="1">
        <v>5</v>
      </c>
      <c r="C385" s="1">
        <v>6</v>
      </c>
      <c r="D385" s="1">
        <v>5</v>
      </c>
      <c r="E385" s="1" t="s">
        <v>8</v>
      </c>
      <c r="F385" s="49">
        <v>-19.471</v>
      </c>
      <c r="G385" s="49">
        <v>-11.826000000000001</v>
      </c>
      <c r="H385" s="49">
        <v>-3.6560000000000001</v>
      </c>
      <c r="I385" s="49">
        <v>1.764</v>
      </c>
      <c r="J385" s="49">
        <v>0.27700000000000002</v>
      </c>
      <c r="K385" s="49">
        <v>0.40699999999999997</v>
      </c>
    </row>
    <row r="386" spans="1:11" x14ac:dyDescent="0.45">
      <c r="A386" s="1">
        <v>4</v>
      </c>
      <c r="B386" s="1">
        <v>5</v>
      </c>
      <c r="C386" s="1">
        <v>6</v>
      </c>
      <c r="D386" s="1">
        <v>4</v>
      </c>
      <c r="E386" s="1" t="s">
        <v>11</v>
      </c>
      <c r="F386" s="49">
        <v>-13.968999999999999</v>
      </c>
      <c r="G386" s="49">
        <v>-8.5760000000000005</v>
      </c>
      <c r="H386" s="49">
        <v>11.86</v>
      </c>
      <c r="I386" s="49">
        <v>-5.532</v>
      </c>
      <c r="J386" s="49">
        <v>-0.87</v>
      </c>
      <c r="K386" s="49">
        <v>-1.2789999999999999</v>
      </c>
    </row>
    <row r="387" spans="1:11" x14ac:dyDescent="0.45">
      <c r="A387" s="1">
        <v>4</v>
      </c>
      <c r="B387" s="1">
        <v>5</v>
      </c>
      <c r="C387" s="1">
        <v>6</v>
      </c>
      <c r="D387" s="1">
        <v>4</v>
      </c>
      <c r="E387" s="1" t="s">
        <v>10</v>
      </c>
      <c r="F387" s="49">
        <v>-14.925000000000001</v>
      </c>
      <c r="G387" s="49">
        <v>-9.1259999999999994</v>
      </c>
      <c r="H387" s="49">
        <v>-12.237</v>
      </c>
      <c r="I387" s="49">
        <v>5.7080000000000002</v>
      </c>
      <c r="J387" s="49">
        <v>0.89700000000000002</v>
      </c>
      <c r="K387" s="49">
        <v>1.32</v>
      </c>
    </row>
    <row r="388" spans="1:11" x14ac:dyDescent="0.45">
      <c r="A388" s="1">
        <v>4</v>
      </c>
      <c r="B388" s="1">
        <v>5</v>
      </c>
      <c r="C388" s="1">
        <v>6</v>
      </c>
      <c r="D388" s="1">
        <v>4</v>
      </c>
      <c r="E388" s="1" t="s">
        <v>9</v>
      </c>
      <c r="F388" s="49">
        <v>22.757000000000001</v>
      </c>
      <c r="G388" s="49">
        <v>13.952999999999999</v>
      </c>
      <c r="H388" s="49">
        <v>-6.3410000000000002</v>
      </c>
      <c r="I388" s="49">
        <v>2.9580000000000002</v>
      </c>
      <c r="J388" s="49">
        <v>0.46500000000000002</v>
      </c>
      <c r="K388" s="49">
        <v>0.68400000000000005</v>
      </c>
    </row>
    <row r="389" spans="1:11" x14ac:dyDescent="0.45">
      <c r="A389" s="1">
        <v>4</v>
      </c>
      <c r="B389" s="1">
        <v>5</v>
      </c>
      <c r="C389" s="1">
        <v>6</v>
      </c>
      <c r="D389" s="1">
        <v>4</v>
      </c>
      <c r="E389" s="1" t="s">
        <v>8</v>
      </c>
      <c r="F389" s="49">
        <v>-23.260999999999999</v>
      </c>
      <c r="G389" s="49">
        <v>-14.243</v>
      </c>
      <c r="H389" s="49">
        <v>-6.3410000000000002</v>
      </c>
      <c r="I389" s="49">
        <v>2.9580000000000002</v>
      </c>
      <c r="J389" s="49">
        <v>0.46500000000000002</v>
      </c>
      <c r="K389" s="49">
        <v>0.68400000000000005</v>
      </c>
    </row>
    <row r="390" spans="1:11" x14ac:dyDescent="0.45">
      <c r="A390" s="1">
        <v>4</v>
      </c>
      <c r="B390" s="1">
        <v>5</v>
      </c>
      <c r="C390" s="1">
        <v>6</v>
      </c>
      <c r="D390" s="1">
        <v>3</v>
      </c>
      <c r="E390" s="1" t="s">
        <v>11</v>
      </c>
      <c r="F390" s="49">
        <v>-14.537000000000001</v>
      </c>
      <c r="G390" s="49">
        <v>-8.9169999999999998</v>
      </c>
      <c r="H390" s="49">
        <v>16.859000000000002</v>
      </c>
      <c r="I390" s="49">
        <v>-7.5789999999999997</v>
      </c>
      <c r="J390" s="49">
        <v>-1.1819999999999999</v>
      </c>
      <c r="K390" s="49">
        <v>-1.7390000000000001</v>
      </c>
    </row>
    <row r="391" spans="1:11" x14ac:dyDescent="0.45">
      <c r="A391" s="1">
        <v>4</v>
      </c>
      <c r="B391" s="1">
        <v>5</v>
      </c>
      <c r="C391" s="1">
        <v>6</v>
      </c>
      <c r="D391" s="1">
        <v>3</v>
      </c>
      <c r="E391" s="1" t="s">
        <v>10</v>
      </c>
      <c r="F391" s="49">
        <v>-14.271000000000001</v>
      </c>
      <c r="G391" s="49">
        <v>-8.734</v>
      </c>
      <c r="H391" s="49">
        <v>-17.536000000000001</v>
      </c>
      <c r="I391" s="49">
        <v>7.8810000000000002</v>
      </c>
      <c r="J391" s="49">
        <v>1.2290000000000001</v>
      </c>
      <c r="K391" s="49">
        <v>1.8089999999999999</v>
      </c>
    </row>
    <row r="392" spans="1:11" x14ac:dyDescent="0.45">
      <c r="A392" s="1">
        <v>4</v>
      </c>
      <c r="B392" s="1">
        <v>5</v>
      </c>
      <c r="C392" s="1">
        <v>6</v>
      </c>
      <c r="D392" s="1">
        <v>3</v>
      </c>
      <c r="E392" s="1" t="s">
        <v>9</v>
      </c>
      <c r="F392" s="49">
        <v>23.079000000000001</v>
      </c>
      <c r="G392" s="49">
        <v>14.146000000000001</v>
      </c>
      <c r="H392" s="49">
        <v>-9.0510000000000002</v>
      </c>
      <c r="I392" s="49">
        <v>4.069</v>
      </c>
      <c r="J392" s="49">
        <v>0.63500000000000001</v>
      </c>
      <c r="K392" s="49">
        <v>0.93400000000000005</v>
      </c>
    </row>
    <row r="393" spans="1:11" x14ac:dyDescent="0.45">
      <c r="A393" s="1">
        <v>4</v>
      </c>
      <c r="B393" s="1">
        <v>5</v>
      </c>
      <c r="C393" s="1">
        <v>6</v>
      </c>
      <c r="D393" s="1">
        <v>3</v>
      </c>
      <c r="E393" s="1" t="s">
        <v>8</v>
      </c>
      <c r="F393" s="49">
        <v>-22.939</v>
      </c>
      <c r="G393" s="49">
        <v>-14.05</v>
      </c>
      <c r="H393" s="49">
        <v>-9.0510000000000002</v>
      </c>
      <c r="I393" s="49">
        <v>4.069</v>
      </c>
      <c r="J393" s="49">
        <v>0.63500000000000001</v>
      </c>
      <c r="K393" s="49">
        <v>0.93400000000000005</v>
      </c>
    </row>
    <row r="394" spans="1:11" x14ac:dyDescent="0.45">
      <c r="A394" s="1">
        <v>4</v>
      </c>
      <c r="B394" s="1">
        <v>5</v>
      </c>
      <c r="C394" s="1">
        <v>6</v>
      </c>
      <c r="D394" s="1">
        <v>2</v>
      </c>
      <c r="E394" s="1" t="s">
        <v>11</v>
      </c>
      <c r="F394" s="49">
        <v>-14.634</v>
      </c>
      <c r="G394" s="49">
        <v>-8.9740000000000002</v>
      </c>
      <c r="H394" s="49">
        <v>20.803999999999998</v>
      </c>
      <c r="I394" s="49">
        <v>-9.173</v>
      </c>
      <c r="J394" s="49">
        <v>-1.42</v>
      </c>
      <c r="K394" s="49">
        <v>-2.0880000000000001</v>
      </c>
    </row>
    <row r="395" spans="1:11" x14ac:dyDescent="0.45">
      <c r="A395" s="1">
        <v>4</v>
      </c>
      <c r="B395" s="1">
        <v>5</v>
      </c>
      <c r="C395" s="1">
        <v>6</v>
      </c>
      <c r="D395" s="1">
        <v>2</v>
      </c>
      <c r="E395" s="1" t="s">
        <v>10</v>
      </c>
      <c r="F395" s="49">
        <v>-14.223000000000001</v>
      </c>
      <c r="G395" s="49">
        <v>-8.7070000000000007</v>
      </c>
      <c r="H395" s="49">
        <v>-21.527000000000001</v>
      </c>
      <c r="I395" s="49">
        <v>9.5020000000000007</v>
      </c>
      <c r="J395" s="49">
        <v>1.47</v>
      </c>
      <c r="K395" s="49">
        <v>2.1619999999999999</v>
      </c>
    </row>
    <row r="396" spans="1:11" x14ac:dyDescent="0.45">
      <c r="A396" s="1">
        <v>4</v>
      </c>
      <c r="B396" s="1">
        <v>5</v>
      </c>
      <c r="C396" s="1">
        <v>6</v>
      </c>
      <c r="D396" s="1">
        <v>2</v>
      </c>
      <c r="E396" s="1" t="s">
        <v>9</v>
      </c>
      <c r="F396" s="49">
        <v>23.117000000000001</v>
      </c>
      <c r="G396" s="49">
        <v>14.167999999999999</v>
      </c>
      <c r="H396" s="49">
        <v>-11.14</v>
      </c>
      <c r="I396" s="49">
        <v>4.915</v>
      </c>
      <c r="J396" s="49">
        <v>0.76</v>
      </c>
      <c r="K396" s="49">
        <v>1.119</v>
      </c>
    </row>
    <row r="397" spans="1:11" x14ac:dyDescent="0.45">
      <c r="A397" s="1">
        <v>4</v>
      </c>
      <c r="B397" s="1">
        <v>5</v>
      </c>
      <c r="C397" s="1">
        <v>6</v>
      </c>
      <c r="D397" s="1">
        <v>2</v>
      </c>
      <c r="E397" s="1" t="s">
        <v>8</v>
      </c>
      <c r="F397" s="49">
        <v>-22.901</v>
      </c>
      <c r="G397" s="49">
        <v>-14.028</v>
      </c>
      <c r="H397" s="49">
        <v>-11.14</v>
      </c>
      <c r="I397" s="49">
        <v>4.915</v>
      </c>
      <c r="J397" s="49">
        <v>0.76</v>
      </c>
      <c r="K397" s="49">
        <v>1.119</v>
      </c>
    </row>
    <row r="398" spans="1:11" x14ac:dyDescent="0.45">
      <c r="A398" s="1">
        <v>4</v>
      </c>
      <c r="B398" s="1">
        <v>5</v>
      </c>
      <c r="C398" s="1">
        <v>6</v>
      </c>
      <c r="D398" s="1">
        <v>1</v>
      </c>
      <c r="E398" s="1" t="s">
        <v>11</v>
      </c>
      <c r="F398" s="49">
        <v>-15.504</v>
      </c>
      <c r="G398" s="49">
        <v>-9.5030000000000001</v>
      </c>
      <c r="H398" s="49">
        <v>22.565999999999999</v>
      </c>
      <c r="I398" s="49">
        <v>-9.1989999999999998</v>
      </c>
      <c r="J398" s="49">
        <v>-1.4419999999999999</v>
      </c>
      <c r="K398" s="49">
        <v>-2.1219999999999999</v>
      </c>
    </row>
    <row r="399" spans="1:11" x14ac:dyDescent="0.45">
      <c r="A399" s="1">
        <v>4</v>
      </c>
      <c r="B399" s="1">
        <v>5</v>
      </c>
      <c r="C399" s="1">
        <v>6</v>
      </c>
      <c r="D399" s="1">
        <v>1</v>
      </c>
      <c r="E399" s="1" t="s">
        <v>10</v>
      </c>
      <c r="F399" s="49">
        <v>-13.25</v>
      </c>
      <c r="G399" s="49">
        <v>-8.1150000000000002</v>
      </c>
      <c r="H399" s="49">
        <v>-23.690999999999999</v>
      </c>
      <c r="I399" s="49">
        <v>9.65</v>
      </c>
      <c r="J399" s="49">
        <v>1.5129999999999999</v>
      </c>
      <c r="K399" s="49">
        <v>2.226</v>
      </c>
    </row>
    <row r="400" spans="1:11" x14ac:dyDescent="0.45">
      <c r="A400" s="1">
        <v>4</v>
      </c>
      <c r="B400" s="1">
        <v>5</v>
      </c>
      <c r="C400" s="1">
        <v>6</v>
      </c>
      <c r="D400" s="1">
        <v>1</v>
      </c>
      <c r="E400" s="1" t="s">
        <v>9</v>
      </c>
      <c r="F400" s="49">
        <v>23.602</v>
      </c>
      <c r="G400" s="49">
        <v>14.462999999999999</v>
      </c>
      <c r="H400" s="49">
        <v>-12.173</v>
      </c>
      <c r="I400" s="49">
        <v>4.96</v>
      </c>
      <c r="J400" s="49">
        <v>0.77800000000000002</v>
      </c>
      <c r="K400" s="49">
        <v>1.1439999999999999</v>
      </c>
    </row>
    <row r="401" spans="1:11" x14ac:dyDescent="0.45">
      <c r="A401" s="1">
        <v>4</v>
      </c>
      <c r="B401" s="1">
        <v>5</v>
      </c>
      <c r="C401" s="1">
        <v>6</v>
      </c>
      <c r="D401" s="1">
        <v>1</v>
      </c>
      <c r="E401" s="1" t="s">
        <v>8</v>
      </c>
      <c r="F401" s="49">
        <v>-22.416</v>
      </c>
      <c r="G401" s="49">
        <v>-13.733000000000001</v>
      </c>
      <c r="H401" s="49">
        <v>-12.173</v>
      </c>
      <c r="I401" s="49">
        <v>4.96</v>
      </c>
      <c r="J401" s="49">
        <v>0.77800000000000002</v>
      </c>
      <c r="K401" s="49">
        <v>1.1439999999999999</v>
      </c>
    </row>
    <row r="402" spans="1:11" x14ac:dyDescent="0.45">
      <c r="A402" s="1">
        <v>5</v>
      </c>
      <c r="B402" s="1">
        <v>1</v>
      </c>
      <c r="C402" s="1">
        <v>2</v>
      </c>
      <c r="D402" s="1">
        <v>5</v>
      </c>
      <c r="E402" s="1" t="s">
        <v>11</v>
      </c>
      <c r="F402" s="49">
        <v>-17.864999999999998</v>
      </c>
      <c r="G402" s="49">
        <v>-12.914999999999999</v>
      </c>
      <c r="H402" s="49">
        <v>35.878999999999998</v>
      </c>
      <c r="I402" s="49">
        <v>-26.077999999999999</v>
      </c>
      <c r="J402" s="49">
        <v>-4.1609999999999996</v>
      </c>
      <c r="K402" s="49">
        <v>-6.1219999999999999</v>
      </c>
    </row>
    <row r="403" spans="1:11" x14ac:dyDescent="0.45">
      <c r="A403" s="1">
        <v>5</v>
      </c>
      <c r="B403" s="1">
        <v>1</v>
      </c>
      <c r="C403" s="1">
        <v>2</v>
      </c>
      <c r="D403" s="1">
        <v>5</v>
      </c>
      <c r="E403" s="1" t="s">
        <v>10</v>
      </c>
      <c r="F403" s="49">
        <v>-13.305999999999999</v>
      </c>
      <c r="G403" s="49">
        <v>-9.2560000000000002</v>
      </c>
      <c r="H403" s="49">
        <v>-33.61</v>
      </c>
      <c r="I403" s="49">
        <v>24.391999999999999</v>
      </c>
      <c r="J403" s="49">
        <v>3.895</v>
      </c>
      <c r="K403" s="49">
        <v>5.73</v>
      </c>
    </row>
    <row r="404" spans="1:11" x14ac:dyDescent="0.45">
      <c r="A404" s="1">
        <v>5</v>
      </c>
      <c r="B404" s="1">
        <v>1</v>
      </c>
      <c r="C404" s="1">
        <v>2</v>
      </c>
      <c r="D404" s="1">
        <v>5</v>
      </c>
      <c r="E404" s="1" t="s">
        <v>9</v>
      </c>
      <c r="F404" s="49">
        <v>24.474</v>
      </c>
      <c r="G404" s="49">
        <v>17.492000000000001</v>
      </c>
      <c r="H404" s="49">
        <v>-16.16</v>
      </c>
      <c r="I404" s="49">
        <v>11.737</v>
      </c>
      <c r="J404" s="49">
        <v>1.873</v>
      </c>
      <c r="K404" s="49">
        <v>2.7559999999999998</v>
      </c>
    </row>
    <row r="405" spans="1:11" x14ac:dyDescent="0.45">
      <c r="A405" s="1">
        <v>5</v>
      </c>
      <c r="B405" s="1">
        <v>1</v>
      </c>
      <c r="C405" s="1">
        <v>2</v>
      </c>
      <c r="D405" s="1">
        <v>5</v>
      </c>
      <c r="E405" s="1" t="s">
        <v>8</v>
      </c>
      <c r="F405" s="49">
        <v>-22.353000000000002</v>
      </c>
      <c r="G405" s="49">
        <v>-15.79</v>
      </c>
      <c r="H405" s="49">
        <v>-16.16</v>
      </c>
      <c r="I405" s="49">
        <v>11.737</v>
      </c>
      <c r="J405" s="49">
        <v>1.873</v>
      </c>
      <c r="K405" s="49">
        <v>2.7559999999999998</v>
      </c>
    </row>
    <row r="406" spans="1:11" x14ac:dyDescent="0.45">
      <c r="A406" s="1">
        <v>5</v>
      </c>
      <c r="B406" s="1">
        <v>1</v>
      </c>
      <c r="C406" s="1">
        <v>2</v>
      </c>
      <c r="D406" s="1">
        <v>4</v>
      </c>
      <c r="E406" s="1" t="s">
        <v>11</v>
      </c>
      <c r="F406" s="49">
        <v>-31.135999999999999</v>
      </c>
      <c r="G406" s="49">
        <v>-22.634</v>
      </c>
      <c r="H406" s="49">
        <v>89.569000000000003</v>
      </c>
      <c r="I406" s="49">
        <v>-63.497</v>
      </c>
      <c r="J406" s="49">
        <v>-10.172000000000001</v>
      </c>
      <c r="K406" s="49">
        <v>-14.965999999999999</v>
      </c>
    </row>
    <row r="407" spans="1:11" x14ac:dyDescent="0.45">
      <c r="A407" s="1">
        <v>5</v>
      </c>
      <c r="B407" s="1">
        <v>1</v>
      </c>
      <c r="C407" s="1">
        <v>2</v>
      </c>
      <c r="D407" s="1">
        <v>4</v>
      </c>
      <c r="E407" s="1" t="s">
        <v>10</v>
      </c>
      <c r="F407" s="49">
        <v>-22.007000000000001</v>
      </c>
      <c r="G407" s="49">
        <v>-15.507999999999999</v>
      </c>
      <c r="H407" s="49">
        <v>-83.932000000000002</v>
      </c>
      <c r="I407" s="49">
        <v>59.475999999999999</v>
      </c>
      <c r="J407" s="49">
        <v>9.5299999999999994</v>
      </c>
      <c r="K407" s="49">
        <v>14.02</v>
      </c>
    </row>
    <row r="408" spans="1:11" x14ac:dyDescent="0.45">
      <c r="A408" s="1">
        <v>5</v>
      </c>
      <c r="B408" s="1">
        <v>1</v>
      </c>
      <c r="C408" s="1">
        <v>2</v>
      </c>
      <c r="D408" s="1">
        <v>4</v>
      </c>
      <c r="E408" s="1" t="s">
        <v>9</v>
      </c>
      <c r="F408" s="49">
        <v>41.381999999999998</v>
      </c>
      <c r="G408" s="49">
        <v>29.821999999999999</v>
      </c>
      <c r="H408" s="49">
        <v>-40.348999999999997</v>
      </c>
      <c r="I408" s="49">
        <v>28.599</v>
      </c>
      <c r="J408" s="49">
        <v>4.5819999999999999</v>
      </c>
      <c r="K408" s="49">
        <v>6.7409999999999997</v>
      </c>
    </row>
    <row r="409" spans="1:11" x14ac:dyDescent="0.45">
      <c r="A409" s="1">
        <v>5</v>
      </c>
      <c r="B409" s="1">
        <v>1</v>
      </c>
      <c r="C409" s="1">
        <v>2</v>
      </c>
      <c r="D409" s="1">
        <v>4</v>
      </c>
      <c r="E409" s="1" t="s">
        <v>8</v>
      </c>
      <c r="F409" s="49">
        <v>-37.136000000000003</v>
      </c>
      <c r="G409" s="49">
        <v>-26.507999999999999</v>
      </c>
      <c r="H409" s="49">
        <v>-40.348999999999997</v>
      </c>
      <c r="I409" s="49">
        <v>28.599</v>
      </c>
      <c r="J409" s="49">
        <v>4.5819999999999999</v>
      </c>
      <c r="K409" s="49">
        <v>6.7409999999999997</v>
      </c>
    </row>
    <row r="410" spans="1:11" x14ac:dyDescent="0.45">
      <c r="A410" s="1">
        <v>5</v>
      </c>
      <c r="B410" s="1">
        <v>1</v>
      </c>
      <c r="C410" s="1">
        <v>2</v>
      </c>
      <c r="D410" s="1">
        <v>3</v>
      </c>
      <c r="E410" s="1" t="s">
        <v>11</v>
      </c>
      <c r="F410" s="49">
        <v>-30.100999999999999</v>
      </c>
      <c r="G410" s="49">
        <v>-21.847999999999999</v>
      </c>
      <c r="H410" s="49">
        <v>133.93299999999999</v>
      </c>
      <c r="I410" s="49">
        <v>-92.631</v>
      </c>
      <c r="J410" s="49">
        <v>-14.725</v>
      </c>
      <c r="K410" s="49">
        <v>-21.664000000000001</v>
      </c>
    </row>
    <row r="411" spans="1:11" x14ac:dyDescent="0.45">
      <c r="A411" s="1">
        <v>5</v>
      </c>
      <c r="B411" s="1">
        <v>1</v>
      </c>
      <c r="C411" s="1">
        <v>2</v>
      </c>
      <c r="D411" s="1">
        <v>3</v>
      </c>
      <c r="E411" s="1" t="s">
        <v>10</v>
      </c>
      <c r="F411" s="49">
        <v>-22.928000000000001</v>
      </c>
      <c r="G411" s="49">
        <v>-16.216000000000001</v>
      </c>
      <c r="H411" s="49">
        <v>-124.28400000000001</v>
      </c>
      <c r="I411" s="49">
        <v>85.991</v>
      </c>
      <c r="J411" s="49">
        <v>13.67</v>
      </c>
      <c r="K411" s="49">
        <v>20.111000000000001</v>
      </c>
    </row>
    <row r="412" spans="1:11" x14ac:dyDescent="0.45">
      <c r="A412" s="1">
        <v>5</v>
      </c>
      <c r="B412" s="1">
        <v>1</v>
      </c>
      <c r="C412" s="1">
        <v>2</v>
      </c>
      <c r="D412" s="1">
        <v>3</v>
      </c>
      <c r="E412" s="1" t="s">
        <v>9</v>
      </c>
      <c r="F412" s="49">
        <v>40.927</v>
      </c>
      <c r="G412" s="49">
        <v>29.475000000000001</v>
      </c>
      <c r="H412" s="49">
        <v>-60.05</v>
      </c>
      <c r="I412" s="49">
        <v>41.54</v>
      </c>
      <c r="J412" s="49">
        <v>6.6040000000000001</v>
      </c>
      <c r="K412" s="49">
        <v>9.7149999999999999</v>
      </c>
    </row>
    <row r="413" spans="1:11" x14ac:dyDescent="0.45">
      <c r="A413" s="1">
        <v>5</v>
      </c>
      <c r="B413" s="1">
        <v>1</v>
      </c>
      <c r="C413" s="1">
        <v>2</v>
      </c>
      <c r="D413" s="1">
        <v>3</v>
      </c>
      <c r="E413" s="1" t="s">
        <v>8</v>
      </c>
      <c r="F413" s="49">
        <v>-37.591000000000001</v>
      </c>
      <c r="G413" s="49">
        <v>-26.855</v>
      </c>
      <c r="H413" s="49">
        <v>-60.05</v>
      </c>
      <c r="I413" s="49">
        <v>41.54</v>
      </c>
      <c r="J413" s="49">
        <v>6.6040000000000001</v>
      </c>
      <c r="K413" s="49">
        <v>9.7149999999999999</v>
      </c>
    </row>
    <row r="414" spans="1:11" x14ac:dyDescent="0.45">
      <c r="A414" s="1">
        <v>5</v>
      </c>
      <c r="B414" s="1">
        <v>1</v>
      </c>
      <c r="C414" s="1">
        <v>2</v>
      </c>
      <c r="D414" s="1">
        <v>2</v>
      </c>
      <c r="E414" s="1" t="s">
        <v>11</v>
      </c>
      <c r="F414" s="49">
        <v>-28.928999999999998</v>
      </c>
      <c r="G414" s="49">
        <v>-20.983000000000001</v>
      </c>
      <c r="H414" s="49">
        <v>167.08</v>
      </c>
      <c r="I414" s="49">
        <v>-113.95099999999999</v>
      </c>
      <c r="J414" s="49">
        <v>-17.957999999999998</v>
      </c>
      <c r="K414" s="49">
        <v>-26.419</v>
      </c>
    </row>
    <row r="415" spans="1:11" x14ac:dyDescent="0.45">
      <c r="A415" s="1">
        <v>5</v>
      </c>
      <c r="B415" s="1">
        <v>1</v>
      </c>
      <c r="C415" s="1">
        <v>2</v>
      </c>
      <c r="D415" s="1">
        <v>2</v>
      </c>
      <c r="E415" s="1" t="s">
        <v>10</v>
      </c>
      <c r="F415" s="49">
        <v>-24.47</v>
      </c>
      <c r="G415" s="49">
        <v>-17.344000000000001</v>
      </c>
      <c r="H415" s="49">
        <v>-155.648</v>
      </c>
      <c r="I415" s="49">
        <v>105.995</v>
      </c>
      <c r="J415" s="49">
        <v>16.718</v>
      </c>
      <c r="K415" s="49">
        <v>24.596</v>
      </c>
    </row>
    <row r="416" spans="1:11" x14ac:dyDescent="0.45">
      <c r="A416" s="1">
        <v>5</v>
      </c>
      <c r="B416" s="1">
        <v>1</v>
      </c>
      <c r="C416" s="1">
        <v>2</v>
      </c>
      <c r="D416" s="1">
        <v>2</v>
      </c>
      <c r="E416" s="1" t="s">
        <v>9</v>
      </c>
      <c r="F416" s="49">
        <v>40.295999999999999</v>
      </c>
      <c r="G416" s="49">
        <v>29.010999999999999</v>
      </c>
      <c r="H416" s="49">
        <v>-75.052999999999997</v>
      </c>
      <c r="I416" s="49">
        <v>51.15</v>
      </c>
      <c r="J416" s="49">
        <v>8.0640000000000001</v>
      </c>
      <c r="K416" s="49">
        <v>11.864000000000001</v>
      </c>
    </row>
    <row r="417" spans="1:11" x14ac:dyDescent="0.45">
      <c r="A417" s="1">
        <v>5</v>
      </c>
      <c r="B417" s="1">
        <v>1</v>
      </c>
      <c r="C417" s="1">
        <v>2</v>
      </c>
      <c r="D417" s="1">
        <v>2</v>
      </c>
      <c r="E417" s="1" t="s">
        <v>8</v>
      </c>
      <c r="F417" s="49">
        <v>-38.222000000000001</v>
      </c>
      <c r="G417" s="49">
        <v>-27.318999999999999</v>
      </c>
      <c r="H417" s="49">
        <v>-75.052999999999997</v>
      </c>
      <c r="I417" s="49">
        <v>51.15</v>
      </c>
      <c r="J417" s="49">
        <v>8.0640000000000001</v>
      </c>
      <c r="K417" s="49">
        <v>11.864000000000001</v>
      </c>
    </row>
    <row r="418" spans="1:11" x14ac:dyDescent="0.45">
      <c r="A418" s="1">
        <v>5</v>
      </c>
      <c r="B418" s="1">
        <v>1</v>
      </c>
      <c r="C418" s="1">
        <v>2</v>
      </c>
      <c r="D418" s="1">
        <v>1</v>
      </c>
      <c r="E418" s="1" t="s">
        <v>11</v>
      </c>
      <c r="F418" s="49">
        <v>-25.757999999999999</v>
      </c>
      <c r="G418" s="49">
        <v>-18.649000000000001</v>
      </c>
      <c r="H418" s="49">
        <v>180.37799999999999</v>
      </c>
      <c r="I418" s="49">
        <v>-115.265</v>
      </c>
      <c r="J418" s="49">
        <v>-18.484999999999999</v>
      </c>
      <c r="K418" s="49">
        <v>-27.196000000000002</v>
      </c>
    </row>
    <row r="419" spans="1:11" x14ac:dyDescent="0.45">
      <c r="A419" s="1">
        <v>5</v>
      </c>
      <c r="B419" s="1">
        <v>1</v>
      </c>
      <c r="C419" s="1">
        <v>2</v>
      </c>
      <c r="D419" s="1">
        <v>1</v>
      </c>
      <c r="E419" s="1" t="s">
        <v>10</v>
      </c>
      <c r="F419" s="49">
        <v>-27.073</v>
      </c>
      <c r="G419" s="49">
        <v>-19.266999999999999</v>
      </c>
      <c r="H419" s="49">
        <v>-163.53200000000001</v>
      </c>
      <c r="I419" s="49">
        <v>104.655</v>
      </c>
      <c r="J419" s="49">
        <v>16.777999999999999</v>
      </c>
      <c r="K419" s="49">
        <v>24.684000000000001</v>
      </c>
    </row>
    <row r="420" spans="1:11" x14ac:dyDescent="0.45">
      <c r="A420" s="1">
        <v>5</v>
      </c>
      <c r="B420" s="1">
        <v>1</v>
      </c>
      <c r="C420" s="1">
        <v>2</v>
      </c>
      <c r="D420" s="1">
        <v>1</v>
      </c>
      <c r="E420" s="1" t="s">
        <v>9</v>
      </c>
      <c r="F420" s="49">
        <v>38.953000000000003</v>
      </c>
      <c r="G420" s="49">
        <v>28.021000000000001</v>
      </c>
      <c r="H420" s="49">
        <v>-79.978999999999999</v>
      </c>
      <c r="I420" s="49">
        <v>51.143999999999998</v>
      </c>
      <c r="J420" s="49">
        <v>8.2010000000000005</v>
      </c>
      <c r="K420" s="49">
        <v>12.065</v>
      </c>
    </row>
    <row r="421" spans="1:11" x14ac:dyDescent="0.45">
      <c r="A421" s="1">
        <v>5</v>
      </c>
      <c r="B421" s="1">
        <v>1</v>
      </c>
      <c r="C421" s="1">
        <v>2</v>
      </c>
      <c r="D421" s="1">
        <v>1</v>
      </c>
      <c r="E421" s="1" t="s">
        <v>8</v>
      </c>
      <c r="F421" s="49">
        <v>-39.564999999999998</v>
      </c>
      <c r="G421" s="49">
        <v>-28.309000000000001</v>
      </c>
      <c r="H421" s="49">
        <v>-79.978999999999999</v>
      </c>
      <c r="I421" s="49">
        <v>51.143999999999998</v>
      </c>
      <c r="J421" s="49">
        <v>8.2010000000000005</v>
      </c>
      <c r="K421" s="49">
        <v>12.065</v>
      </c>
    </row>
    <row r="422" spans="1:11" x14ac:dyDescent="0.45">
      <c r="A422" s="1">
        <v>5</v>
      </c>
      <c r="B422" s="1">
        <v>2</v>
      </c>
      <c r="C422" s="1">
        <v>3</v>
      </c>
      <c r="D422" s="1">
        <v>5</v>
      </c>
      <c r="E422" s="1" t="s">
        <v>11</v>
      </c>
      <c r="F422" s="49">
        <v>-6.8819999999999997</v>
      </c>
      <c r="G422" s="49">
        <v>-5.0259999999999998</v>
      </c>
      <c r="H422" s="49">
        <v>31.004999999999999</v>
      </c>
      <c r="I422" s="49">
        <v>-22.69</v>
      </c>
      <c r="J422" s="49">
        <v>-3.6</v>
      </c>
      <c r="K422" s="49">
        <v>-5.2969999999999997</v>
      </c>
    </row>
    <row r="423" spans="1:11" x14ac:dyDescent="0.45">
      <c r="A423" s="1">
        <v>5</v>
      </c>
      <c r="B423" s="1">
        <v>2</v>
      </c>
      <c r="C423" s="1">
        <v>3</v>
      </c>
      <c r="D423" s="1">
        <v>5</v>
      </c>
      <c r="E423" s="1" t="s">
        <v>10</v>
      </c>
      <c r="F423" s="49">
        <v>-18.033000000000001</v>
      </c>
      <c r="G423" s="49">
        <v>-12.664999999999999</v>
      </c>
      <c r="H423" s="49">
        <v>-33.869999999999997</v>
      </c>
      <c r="I423" s="49">
        <v>24.79</v>
      </c>
      <c r="J423" s="49">
        <v>3.9340000000000002</v>
      </c>
      <c r="K423" s="49">
        <v>5.7880000000000003</v>
      </c>
    </row>
    <row r="424" spans="1:11" x14ac:dyDescent="0.45">
      <c r="A424" s="1">
        <v>5</v>
      </c>
      <c r="B424" s="1">
        <v>2</v>
      </c>
      <c r="C424" s="1">
        <v>3</v>
      </c>
      <c r="D424" s="1">
        <v>5</v>
      </c>
      <c r="E424" s="1" t="s">
        <v>9</v>
      </c>
      <c r="F424" s="49">
        <v>17.756</v>
      </c>
      <c r="G424" s="49">
        <v>12.696</v>
      </c>
      <c r="H424" s="49">
        <v>-17.071999999999999</v>
      </c>
      <c r="I424" s="49">
        <v>12.494999999999999</v>
      </c>
      <c r="J424" s="49">
        <v>1.9830000000000001</v>
      </c>
      <c r="K424" s="49">
        <v>2.9169999999999998</v>
      </c>
    </row>
    <row r="425" spans="1:11" x14ac:dyDescent="0.45">
      <c r="A425" s="1">
        <v>5</v>
      </c>
      <c r="B425" s="1">
        <v>2</v>
      </c>
      <c r="C425" s="1">
        <v>3</v>
      </c>
      <c r="D425" s="1">
        <v>5</v>
      </c>
      <c r="E425" s="1" t="s">
        <v>8</v>
      </c>
      <c r="F425" s="49">
        <v>-23.626000000000001</v>
      </c>
      <c r="G425" s="49">
        <v>-16.716000000000001</v>
      </c>
      <c r="H425" s="49">
        <v>-17.071999999999999</v>
      </c>
      <c r="I425" s="49">
        <v>12.494999999999999</v>
      </c>
      <c r="J425" s="49">
        <v>1.9830000000000001</v>
      </c>
      <c r="K425" s="49">
        <v>2.9169999999999998</v>
      </c>
    </row>
    <row r="426" spans="1:11" x14ac:dyDescent="0.45">
      <c r="A426" s="1">
        <v>5</v>
      </c>
      <c r="B426" s="1">
        <v>2</v>
      </c>
      <c r="C426" s="1">
        <v>3</v>
      </c>
      <c r="D426" s="1">
        <v>4</v>
      </c>
      <c r="E426" s="1" t="s">
        <v>11</v>
      </c>
      <c r="F426" s="49">
        <v>-10.722</v>
      </c>
      <c r="G426" s="49">
        <v>-8.0139999999999993</v>
      </c>
      <c r="H426" s="49">
        <v>82.262</v>
      </c>
      <c r="I426" s="49">
        <v>-58.488999999999997</v>
      </c>
      <c r="J426" s="49">
        <v>-9.359</v>
      </c>
      <c r="K426" s="49">
        <v>-13.769</v>
      </c>
    </row>
    <row r="427" spans="1:11" x14ac:dyDescent="0.45">
      <c r="A427" s="1">
        <v>5</v>
      </c>
      <c r="B427" s="1">
        <v>2</v>
      </c>
      <c r="C427" s="1">
        <v>3</v>
      </c>
      <c r="D427" s="1">
        <v>4</v>
      </c>
      <c r="E427" s="1" t="s">
        <v>10</v>
      </c>
      <c r="F427" s="49">
        <v>-31.536000000000001</v>
      </c>
      <c r="G427" s="49">
        <v>-22.277000000000001</v>
      </c>
      <c r="H427" s="49">
        <v>-88.727999999999994</v>
      </c>
      <c r="I427" s="49">
        <v>63.082999999999998</v>
      </c>
      <c r="J427" s="49">
        <v>10.093999999999999</v>
      </c>
      <c r="K427" s="49">
        <v>14.851000000000001</v>
      </c>
    </row>
    <row r="428" spans="1:11" x14ac:dyDescent="0.45">
      <c r="A428" s="1">
        <v>5</v>
      </c>
      <c r="B428" s="1">
        <v>2</v>
      </c>
      <c r="C428" s="1">
        <v>3</v>
      </c>
      <c r="D428" s="1">
        <v>4</v>
      </c>
      <c r="E428" s="1" t="s">
        <v>9</v>
      </c>
      <c r="F428" s="49">
        <v>29.216000000000001</v>
      </c>
      <c r="G428" s="49">
        <v>21.137</v>
      </c>
      <c r="H428" s="49">
        <v>-44.997</v>
      </c>
      <c r="I428" s="49">
        <v>31.992999999999999</v>
      </c>
      <c r="J428" s="49">
        <v>5.1189999999999998</v>
      </c>
      <c r="K428" s="49">
        <v>7.532</v>
      </c>
    </row>
    <row r="429" spans="1:11" x14ac:dyDescent="0.45">
      <c r="A429" s="1">
        <v>5</v>
      </c>
      <c r="B429" s="1">
        <v>2</v>
      </c>
      <c r="C429" s="1">
        <v>3</v>
      </c>
      <c r="D429" s="1">
        <v>4</v>
      </c>
      <c r="E429" s="1" t="s">
        <v>8</v>
      </c>
      <c r="F429" s="49">
        <v>-40.171999999999997</v>
      </c>
      <c r="G429" s="49">
        <v>-28.643000000000001</v>
      </c>
      <c r="H429" s="49">
        <v>-44.997</v>
      </c>
      <c r="I429" s="49">
        <v>31.992999999999999</v>
      </c>
      <c r="J429" s="49">
        <v>5.1189999999999998</v>
      </c>
      <c r="K429" s="49">
        <v>7.532</v>
      </c>
    </row>
    <row r="430" spans="1:11" x14ac:dyDescent="0.45">
      <c r="A430" s="1">
        <v>5</v>
      </c>
      <c r="B430" s="1">
        <v>2</v>
      </c>
      <c r="C430" s="1">
        <v>3</v>
      </c>
      <c r="D430" s="1">
        <v>3</v>
      </c>
      <c r="E430" s="1" t="s">
        <v>11</v>
      </c>
      <c r="F430" s="49">
        <v>-12.56</v>
      </c>
      <c r="G430" s="49">
        <v>-9.2650000000000006</v>
      </c>
      <c r="H430" s="49">
        <v>128.048</v>
      </c>
      <c r="I430" s="49">
        <v>-88.638000000000005</v>
      </c>
      <c r="J430" s="49">
        <v>-14.079000000000001</v>
      </c>
      <c r="K430" s="49">
        <v>-20.713000000000001</v>
      </c>
    </row>
    <row r="431" spans="1:11" x14ac:dyDescent="0.45">
      <c r="A431" s="1">
        <v>5</v>
      </c>
      <c r="B431" s="1">
        <v>2</v>
      </c>
      <c r="C431" s="1">
        <v>3</v>
      </c>
      <c r="D431" s="1">
        <v>3</v>
      </c>
      <c r="E431" s="1" t="s">
        <v>10</v>
      </c>
      <c r="F431" s="49">
        <v>-29.632000000000001</v>
      </c>
      <c r="G431" s="49">
        <v>-20.986000000000001</v>
      </c>
      <c r="H431" s="49">
        <v>-138.53299999999999</v>
      </c>
      <c r="I431" s="49">
        <v>95.853999999999999</v>
      </c>
      <c r="J431" s="49">
        <v>15.227</v>
      </c>
      <c r="K431" s="49">
        <v>22.402000000000001</v>
      </c>
    </row>
    <row r="432" spans="1:11" x14ac:dyDescent="0.45">
      <c r="A432" s="1">
        <v>5</v>
      </c>
      <c r="B432" s="1">
        <v>2</v>
      </c>
      <c r="C432" s="1">
        <v>3</v>
      </c>
      <c r="D432" s="1">
        <v>3</v>
      </c>
      <c r="E432" s="1" t="s">
        <v>9</v>
      </c>
      <c r="F432" s="49">
        <v>30.201000000000001</v>
      </c>
      <c r="G432" s="49">
        <v>21.806000000000001</v>
      </c>
      <c r="H432" s="49">
        <v>-70.153000000000006</v>
      </c>
      <c r="I432" s="49">
        <v>48.551000000000002</v>
      </c>
      <c r="J432" s="49">
        <v>7.7119999999999997</v>
      </c>
      <c r="K432" s="49">
        <v>11.346</v>
      </c>
    </row>
    <row r="433" spans="1:11" x14ac:dyDescent="0.45">
      <c r="A433" s="1">
        <v>5</v>
      </c>
      <c r="B433" s="1">
        <v>2</v>
      </c>
      <c r="C433" s="1">
        <v>3</v>
      </c>
      <c r="D433" s="1">
        <v>3</v>
      </c>
      <c r="E433" s="1" t="s">
        <v>8</v>
      </c>
      <c r="F433" s="49">
        <v>-39.186999999999998</v>
      </c>
      <c r="G433" s="49">
        <v>-27.974</v>
      </c>
      <c r="H433" s="49">
        <v>-70.153000000000006</v>
      </c>
      <c r="I433" s="49">
        <v>48.551000000000002</v>
      </c>
      <c r="J433" s="49">
        <v>7.7119999999999997</v>
      </c>
      <c r="K433" s="49">
        <v>11.346</v>
      </c>
    </row>
    <row r="434" spans="1:11" x14ac:dyDescent="0.45">
      <c r="A434" s="1">
        <v>5</v>
      </c>
      <c r="B434" s="1">
        <v>2</v>
      </c>
      <c r="C434" s="1">
        <v>3</v>
      </c>
      <c r="D434" s="1">
        <v>2</v>
      </c>
      <c r="E434" s="1" t="s">
        <v>11</v>
      </c>
      <c r="F434" s="49">
        <v>-14.63</v>
      </c>
      <c r="G434" s="49">
        <v>-10.727</v>
      </c>
      <c r="H434" s="49">
        <v>165.131</v>
      </c>
      <c r="I434" s="49">
        <v>-112.40900000000001</v>
      </c>
      <c r="J434" s="49">
        <v>-17.712</v>
      </c>
      <c r="K434" s="49">
        <v>-26.059000000000001</v>
      </c>
    </row>
    <row r="435" spans="1:11" x14ac:dyDescent="0.45">
      <c r="A435" s="1">
        <v>5</v>
      </c>
      <c r="B435" s="1">
        <v>2</v>
      </c>
      <c r="C435" s="1">
        <v>3</v>
      </c>
      <c r="D435" s="1">
        <v>2</v>
      </c>
      <c r="E435" s="1" t="s">
        <v>10</v>
      </c>
      <c r="F435" s="49">
        <v>-27.805</v>
      </c>
      <c r="G435" s="49">
        <v>-19.698</v>
      </c>
      <c r="H435" s="49">
        <v>-177.25399999999999</v>
      </c>
      <c r="I435" s="49">
        <v>120.836</v>
      </c>
      <c r="J435" s="49">
        <v>19.027999999999999</v>
      </c>
      <c r="K435" s="49">
        <v>27.994</v>
      </c>
    </row>
    <row r="436" spans="1:11" x14ac:dyDescent="0.45">
      <c r="A436" s="1">
        <v>5</v>
      </c>
      <c r="B436" s="1">
        <v>2</v>
      </c>
      <c r="C436" s="1">
        <v>3</v>
      </c>
      <c r="D436" s="1">
        <v>2</v>
      </c>
      <c r="E436" s="1" t="s">
        <v>9</v>
      </c>
      <c r="F436" s="49">
        <v>31.227</v>
      </c>
      <c r="G436" s="49">
        <v>22.529</v>
      </c>
      <c r="H436" s="49">
        <v>-90.100999999999999</v>
      </c>
      <c r="I436" s="49">
        <v>61.38</v>
      </c>
      <c r="J436" s="49">
        <v>9.6679999999999993</v>
      </c>
      <c r="K436" s="49">
        <v>14.224</v>
      </c>
    </row>
    <row r="437" spans="1:11" x14ac:dyDescent="0.45">
      <c r="A437" s="1">
        <v>5</v>
      </c>
      <c r="B437" s="1">
        <v>2</v>
      </c>
      <c r="C437" s="1">
        <v>3</v>
      </c>
      <c r="D437" s="1">
        <v>2</v>
      </c>
      <c r="E437" s="1" t="s">
        <v>8</v>
      </c>
      <c r="F437" s="49">
        <v>-38.161000000000001</v>
      </c>
      <c r="G437" s="49">
        <v>-27.251000000000001</v>
      </c>
      <c r="H437" s="49">
        <v>-90.100999999999999</v>
      </c>
      <c r="I437" s="49">
        <v>61.38</v>
      </c>
      <c r="J437" s="49">
        <v>9.6679999999999993</v>
      </c>
      <c r="K437" s="49">
        <v>14.224</v>
      </c>
    </row>
    <row r="438" spans="1:11" x14ac:dyDescent="0.45">
      <c r="A438" s="1">
        <v>5</v>
      </c>
      <c r="B438" s="1">
        <v>2</v>
      </c>
      <c r="C438" s="1">
        <v>3</v>
      </c>
      <c r="D438" s="1">
        <v>1</v>
      </c>
      <c r="E438" s="1" t="s">
        <v>11</v>
      </c>
      <c r="F438" s="49">
        <v>-18.968</v>
      </c>
      <c r="G438" s="49">
        <v>-13.778</v>
      </c>
      <c r="H438" s="49">
        <v>176.87899999999999</v>
      </c>
      <c r="I438" s="49">
        <v>-113.012</v>
      </c>
      <c r="J438" s="49">
        <v>-18.111000000000001</v>
      </c>
      <c r="K438" s="49">
        <v>-26.646000000000001</v>
      </c>
    </row>
    <row r="439" spans="1:11" x14ac:dyDescent="0.45">
      <c r="A439" s="1">
        <v>5</v>
      </c>
      <c r="B439" s="1">
        <v>2</v>
      </c>
      <c r="C439" s="1">
        <v>3</v>
      </c>
      <c r="D439" s="1">
        <v>1</v>
      </c>
      <c r="E439" s="1" t="s">
        <v>10</v>
      </c>
      <c r="F439" s="49">
        <v>-23.251000000000001</v>
      </c>
      <c r="G439" s="49">
        <v>-16.495999999999999</v>
      </c>
      <c r="H439" s="49">
        <v>-194.214</v>
      </c>
      <c r="I439" s="49">
        <v>123.95</v>
      </c>
      <c r="J439" s="49">
        <v>19.870999999999999</v>
      </c>
      <c r="K439" s="49">
        <v>29.234999999999999</v>
      </c>
    </row>
    <row r="440" spans="1:11" x14ac:dyDescent="0.45">
      <c r="A440" s="1">
        <v>5</v>
      </c>
      <c r="B440" s="1">
        <v>2</v>
      </c>
      <c r="C440" s="1">
        <v>3</v>
      </c>
      <c r="D440" s="1">
        <v>1</v>
      </c>
      <c r="E440" s="1" t="s">
        <v>9</v>
      </c>
      <c r="F440" s="49">
        <v>33.567</v>
      </c>
      <c r="G440" s="49">
        <v>24.175000000000001</v>
      </c>
      <c r="H440" s="49">
        <v>-97.656000000000006</v>
      </c>
      <c r="I440" s="49">
        <v>62.357999999999997</v>
      </c>
      <c r="J440" s="49">
        <v>9.9960000000000004</v>
      </c>
      <c r="K440" s="49">
        <v>14.706</v>
      </c>
    </row>
    <row r="441" spans="1:11" x14ac:dyDescent="0.45">
      <c r="A441" s="1">
        <v>5</v>
      </c>
      <c r="B441" s="1">
        <v>2</v>
      </c>
      <c r="C441" s="1">
        <v>3</v>
      </c>
      <c r="D441" s="1">
        <v>1</v>
      </c>
      <c r="E441" s="1" t="s">
        <v>8</v>
      </c>
      <c r="F441" s="49">
        <v>-35.820999999999998</v>
      </c>
      <c r="G441" s="49">
        <v>-25.605</v>
      </c>
      <c r="H441" s="49">
        <v>-97.656000000000006</v>
      </c>
      <c r="I441" s="49">
        <v>62.357999999999997</v>
      </c>
      <c r="J441" s="49">
        <v>9.9960000000000004</v>
      </c>
      <c r="K441" s="49">
        <v>14.706</v>
      </c>
    </row>
    <row r="442" spans="1:11" x14ac:dyDescent="0.45">
      <c r="A442" s="1">
        <v>6</v>
      </c>
      <c r="B442" s="1">
        <v>21</v>
      </c>
      <c r="C442" s="1">
        <v>14</v>
      </c>
      <c r="D442" s="1">
        <v>5</v>
      </c>
      <c r="E442" s="1" t="s">
        <v>11</v>
      </c>
      <c r="F442" s="49">
        <v>-35.186999999999998</v>
      </c>
      <c r="G442" s="49">
        <v>-22.001999999999999</v>
      </c>
      <c r="H442" s="49">
        <v>-2.008</v>
      </c>
      <c r="I442" s="49">
        <v>15.601000000000001</v>
      </c>
      <c r="J442" s="49">
        <v>-2.1739999999999999</v>
      </c>
      <c r="K442" s="49">
        <v>-3.198</v>
      </c>
    </row>
    <row r="443" spans="1:11" x14ac:dyDescent="0.45">
      <c r="A443" s="1">
        <v>6</v>
      </c>
      <c r="B443" s="1">
        <v>21</v>
      </c>
      <c r="C443" s="1">
        <v>14</v>
      </c>
      <c r="D443" s="1">
        <v>5</v>
      </c>
      <c r="E443" s="1" t="s">
        <v>10</v>
      </c>
      <c r="F443" s="49">
        <v>-47.679000000000002</v>
      </c>
      <c r="G443" s="49">
        <v>-29.472999999999999</v>
      </c>
      <c r="H443" s="49">
        <v>2.4529999999999998</v>
      </c>
      <c r="I443" s="49">
        <v>-19.027999999999999</v>
      </c>
      <c r="J443" s="49">
        <v>2.6520000000000001</v>
      </c>
      <c r="K443" s="49">
        <v>3.9020000000000001</v>
      </c>
    </row>
    <row r="444" spans="1:11" x14ac:dyDescent="0.45">
      <c r="A444" s="1">
        <v>6</v>
      </c>
      <c r="B444" s="1">
        <v>21</v>
      </c>
      <c r="C444" s="1">
        <v>14</v>
      </c>
      <c r="D444" s="1">
        <v>5</v>
      </c>
      <c r="E444" s="1" t="s">
        <v>9</v>
      </c>
      <c r="F444" s="49">
        <v>68.884</v>
      </c>
      <c r="G444" s="49">
        <v>42.94</v>
      </c>
      <c r="H444" s="49">
        <v>1.0369999999999999</v>
      </c>
      <c r="I444" s="49">
        <v>-8.0530000000000008</v>
      </c>
      <c r="J444" s="49">
        <v>1.1220000000000001</v>
      </c>
      <c r="K444" s="49">
        <v>1.651</v>
      </c>
    </row>
    <row r="445" spans="1:11" x14ac:dyDescent="0.45">
      <c r="A445" s="1">
        <v>6</v>
      </c>
      <c r="B445" s="1">
        <v>21</v>
      </c>
      <c r="C445" s="1">
        <v>14</v>
      </c>
      <c r="D445" s="1">
        <v>5</v>
      </c>
      <c r="E445" s="1" t="s">
        <v>8</v>
      </c>
      <c r="F445" s="49">
        <v>-74.692999999999998</v>
      </c>
      <c r="G445" s="49">
        <v>-46.414000000000001</v>
      </c>
      <c r="H445" s="49">
        <v>1.0369999999999999</v>
      </c>
      <c r="I445" s="49">
        <v>-8.0530000000000008</v>
      </c>
      <c r="J445" s="49">
        <v>1.1220000000000001</v>
      </c>
      <c r="K445" s="49">
        <v>1.651</v>
      </c>
    </row>
    <row r="446" spans="1:11" x14ac:dyDescent="0.45">
      <c r="A446" s="1">
        <v>6</v>
      </c>
      <c r="B446" s="1">
        <v>21</v>
      </c>
      <c r="C446" s="1">
        <v>14</v>
      </c>
      <c r="D446" s="1">
        <v>4</v>
      </c>
      <c r="E446" s="1" t="s">
        <v>11</v>
      </c>
      <c r="F446" s="49">
        <v>-63.37</v>
      </c>
      <c r="G446" s="49">
        <v>-39.506999999999998</v>
      </c>
      <c r="H446" s="49">
        <v>-5.2030000000000003</v>
      </c>
      <c r="I446" s="49">
        <v>39.633000000000003</v>
      </c>
      <c r="J446" s="49">
        <v>-5.4560000000000004</v>
      </c>
      <c r="K446" s="49">
        <v>-8.0269999999999992</v>
      </c>
    </row>
    <row r="447" spans="1:11" x14ac:dyDescent="0.45">
      <c r="A447" s="1">
        <v>6</v>
      </c>
      <c r="B447" s="1">
        <v>21</v>
      </c>
      <c r="C447" s="1">
        <v>14</v>
      </c>
      <c r="D447" s="1">
        <v>4</v>
      </c>
      <c r="E447" s="1" t="s">
        <v>10</v>
      </c>
      <c r="F447" s="49">
        <v>-71.366</v>
      </c>
      <c r="G447" s="49">
        <v>-44.176000000000002</v>
      </c>
      <c r="H447" s="49">
        <v>6.274</v>
      </c>
      <c r="I447" s="49">
        <v>-47.798999999999999</v>
      </c>
      <c r="J447" s="49">
        <v>6.5810000000000004</v>
      </c>
      <c r="K447" s="49">
        <v>9.6809999999999992</v>
      </c>
    </row>
    <row r="448" spans="1:11" x14ac:dyDescent="0.45">
      <c r="A448" s="1">
        <v>6</v>
      </c>
      <c r="B448" s="1">
        <v>21</v>
      </c>
      <c r="C448" s="1">
        <v>14</v>
      </c>
      <c r="D448" s="1">
        <v>4</v>
      </c>
      <c r="E448" s="1" t="s">
        <v>9</v>
      </c>
      <c r="F448" s="49">
        <v>112.004</v>
      </c>
      <c r="G448" s="49">
        <v>69.563000000000002</v>
      </c>
      <c r="H448" s="49">
        <v>2.669</v>
      </c>
      <c r="I448" s="49">
        <v>-20.332999999999998</v>
      </c>
      <c r="J448" s="49">
        <v>2.7989999999999999</v>
      </c>
      <c r="K448" s="49">
        <v>4.1180000000000003</v>
      </c>
    </row>
    <row r="449" spans="1:11" x14ac:dyDescent="0.45">
      <c r="A449" s="1">
        <v>6</v>
      </c>
      <c r="B449" s="1">
        <v>21</v>
      </c>
      <c r="C449" s="1">
        <v>14</v>
      </c>
      <c r="D449" s="1">
        <v>4</v>
      </c>
      <c r="E449" s="1" t="s">
        <v>8</v>
      </c>
      <c r="F449" s="49">
        <v>-115.724</v>
      </c>
      <c r="G449" s="49">
        <v>-71.734999999999999</v>
      </c>
      <c r="H449" s="49">
        <v>2.669</v>
      </c>
      <c r="I449" s="49">
        <v>-20.332999999999998</v>
      </c>
      <c r="J449" s="49">
        <v>2.7989999999999999</v>
      </c>
      <c r="K449" s="49">
        <v>4.1180000000000003</v>
      </c>
    </row>
    <row r="450" spans="1:11" x14ac:dyDescent="0.45">
      <c r="A450" s="1">
        <v>6</v>
      </c>
      <c r="B450" s="1">
        <v>21</v>
      </c>
      <c r="C450" s="1">
        <v>14</v>
      </c>
      <c r="D450" s="1">
        <v>3</v>
      </c>
      <c r="E450" s="1" t="s">
        <v>11</v>
      </c>
      <c r="F450" s="49">
        <v>-60.363</v>
      </c>
      <c r="G450" s="49">
        <v>-37.584000000000003</v>
      </c>
      <c r="H450" s="49">
        <v>-8.234</v>
      </c>
      <c r="I450" s="49">
        <v>57.957999999999998</v>
      </c>
      <c r="J450" s="49">
        <v>-7.7720000000000002</v>
      </c>
      <c r="K450" s="49">
        <v>-11.435</v>
      </c>
    </row>
    <row r="451" spans="1:11" x14ac:dyDescent="0.45">
      <c r="A451" s="1">
        <v>6</v>
      </c>
      <c r="B451" s="1">
        <v>21</v>
      </c>
      <c r="C451" s="1">
        <v>14</v>
      </c>
      <c r="D451" s="1">
        <v>3</v>
      </c>
      <c r="E451" s="1" t="s">
        <v>10</v>
      </c>
      <c r="F451" s="49">
        <v>-74.549000000000007</v>
      </c>
      <c r="G451" s="49">
        <v>-46.140999999999998</v>
      </c>
      <c r="H451" s="49">
        <v>10.016</v>
      </c>
      <c r="I451" s="49">
        <v>-70.411000000000001</v>
      </c>
      <c r="J451" s="49">
        <v>9.4380000000000006</v>
      </c>
      <c r="K451" s="49">
        <v>13.885999999999999</v>
      </c>
    </row>
    <row r="452" spans="1:11" x14ac:dyDescent="0.45">
      <c r="A452" s="1">
        <v>6</v>
      </c>
      <c r="B452" s="1">
        <v>21</v>
      </c>
      <c r="C452" s="1">
        <v>14</v>
      </c>
      <c r="D452" s="1">
        <v>3</v>
      </c>
      <c r="E452" s="1" t="s">
        <v>9</v>
      </c>
      <c r="F452" s="49">
        <v>110.565</v>
      </c>
      <c r="G452" s="49">
        <v>68.659000000000006</v>
      </c>
      <c r="H452" s="49">
        <v>4.2439999999999998</v>
      </c>
      <c r="I452" s="49">
        <v>-29.853000000000002</v>
      </c>
      <c r="J452" s="49">
        <v>4.0030000000000001</v>
      </c>
      <c r="K452" s="49">
        <v>5.8890000000000002</v>
      </c>
    </row>
    <row r="453" spans="1:11" x14ac:dyDescent="0.45">
      <c r="A453" s="1">
        <v>6</v>
      </c>
      <c r="B453" s="1">
        <v>21</v>
      </c>
      <c r="C453" s="1">
        <v>14</v>
      </c>
      <c r="D453" s="1">
        <v>3</v>
      </c>
      <c r="E453" s="1" t="s">
        <v>8</v>
      </c>
      <c r="F453" s="49">
        <v>-117.163</v>
      </c>
      <c r="G453" s="49">
        <v>-72.638999999999996</v>
      </c>
      <c r="H453" s="49">
        <v>4.2439999999999998</v>
      </c>
      <c r="I453" s="49">
        <v>-29.853000000000002</v>
      </c>
      <c r="J453" s="49">
        <v>4.0030000000000001</v>
      </c>
      <c r="K453" s="49">
        <v>5.8890000000000002</v>
      </c>
    </row>
    <row r="454" spans="1:11" x14ac:dyDescent="0.45">
      <c r="A454" s="1">
        <v>6</v>
      </c>
      <c r="B454" s="1">
        <v>21</v>
      </c>
      <c r="C454" s="1">
        <v>14</v>
      </c>
      <c r="D454" s="1">
        <v>2</v>
      </c>
      <c r="E454" s="1" t="s">
        <v>11</v>
      </c>
      <c r="F454" s="49">
        <v>-56.061999999999998</v>
      </c>
      <c r="G454" s="49">
        <v>-34.982999999999997</v>
      </c>
      <c r="H454" s="49">
        <v>-10.965</v>
      </c>
      <c r="I454" s="49">
        <v>73.135000000000005</v>
      </c>
      <c r="J454" s="49">
        <v>-9.5760000000000005</v>
      </c>
      <c r="K454" s="49">
        <v>-14.087999999999999</v>
      </c>
    </row>
    <row r="455" spans="1:11" x14ac:dyDescent="0.45">
      <c r="A455" s="1">
        <v>6</v>
      </c>
      <c r="B455" s="1">
        <v>21</v>
      </c>
      <c r="C455" s="1">
        <v>14</v>
      </c>
      <c r="D455" s="1">
        <v>2</v>
      </c>
      <c r="E455" s="1" t="s">
        <v>10</v>
      </c>
      <c r="F455" s="49">
        <v>-78.884</v>
      </c>
      <c r="G455" s="49">
        <v>-48.883000000000003</v>
      </c>
      <c r="H455" s="49">
        <v>13.199</v>
      </c>
      <c r="I455" s="49">
        <v>-88.307000000000002</v>
      </c>
      <c r="J455" s="49">
        <v>11.569000000000001</v>
      </c>
      <c r="K455" s="49">
        <v>17.021000000000001</v>
      </c>
    </row>
    <row r="456" spans="1:11" x14ac:dyDescent="0.45">
      <c r="A456" s="1">
        <v>6</v>
      </c>
      <c r="B456" s="1">
        <v>21</v>
      </c>
      <c r="C456" s="1">
        <v>14</v>
      </c>
      <c r="D456" s="1">
        <v>2</v>
      </c>
      <c r="E456" s="1" t="s">
        <v>9</v>
      </c>
      <c r="F456" s="49">
        <v>108.556</v>
      </c>
      <c r="G456" s="49">
        <v>67.415999999999997</v>
      </c>
      <c r="H456" s="49">
        <v>5.6189999999999998</v>
      </c>
      <c r="I456" s="49">
        <v>-37.545000000000002</v>
      </c>
      <c r="J456" s="49">
        <v>4.9169999999999998</v>
      </c>
      <c r="K456" s="49">
        <v>7.2350000000000003</v>
      </c>
    </row>
    <row r="457" spans="1:11" x14ac:dyDescent="0.45">
      <c r="A457" s="1">
        <v>6</v>
      </c>
      <c r="B457" s="1">
        <v>21</v>
      </c>
      <c r="C457" s="1">
        <v>14</v>
      </c>
      <c r="D457" s="1">
        <v>2</v>
      </c>
      <c r="E457" s="1" t="s">
        <v>8</v>
      </c>
      <c r="F457" s="49">
        <v>-119.172</v>
      </c>
      <c r="G457" s="49">
        <v>-73.882000000000005</v>
      </c>
      <c r="H457" s="49">
        <v>5.6189999999999998</v>
      </c>
      <c r="I457" s="49">
        <v>-37.545000000000002</v>
      </c>
      <c r="J457" s="49">
        <v>4.9169999999999998</v>
      </c>
      <c r="K457" s="49">
        <v>7.2350000000000003</v>
      </c>
    </row>
    <row r="458" spans="1:11" x14ac:dyDescent="0.45">
      <c r="A458" s="1">
        <v>6</v>
      </c>
      <c r="B458" s="1">
        <v>21</v>
      </c>
      <c r="C458" s="1">
        <v>14</v>
      </c>
      <c r="D458" s="1">
        <v>1</v>
      </c>
      <c r="E458" s="1" t="s">
        <v>11</v>
      </c>
      <c r="F458" s="49">
        <v>-35.006</v>
      </c>
      <c r="G458" s="49">
        <v>-22.422000000000001</v>
      </c>
      <c r="H458" s="49">
        <v>-12.305</v>
      </c>
      <c r="I458" s="49">
        <v>74.456999999999994</v>
      </c>
      <c r="J458" s="49">
        <v>-9.4019999999999992</v>
      </c>
      <c r="K458" s="49">
        <v>-13.833</v>
      </c>
    </row>
    <row r="459" spans="1:11" x14ac:dyDescent="0.45">
      <c r="A459" s="1">
        <v>6</v>
      </c>
      <c r="B459" s="1">
        <v>21</v>
      </c>
      <c r="C459" s="1">
        <v>14</v>
      </c>
      <c r="D459" s="1">
        <v>1</v>
      </c>
      <c r="E459" s="1" t="s">
        <v>10</v>
      </c>
      <c r="F459" s="49">
        <v>-57.762</v>
      </c>
      <c r="G459" s="49">
        <v>-37.392000000000003</v>
      </c>
      <c r="H459" s="49">
        <v>15.55</v>
      </c>
      <c r="I459" s="49">
        <v>-93.76</v>
      </c>
      <c r="J459" s="49">
        <v>11.824</v>
      </c>
      <c r="K459" s="49">
        <v>17.395</v>
      </c>
    </row>
    <row r="460" spans="1:11" x14ac:dyDescent="0.45">
      <c r="A460" s="1">
        <v>6</v>
      </c>
      <c r="B460" s="1">
        <v>21</v>
      </c>
      <c r="C460" s="1">
        <v>14</v>
      </c>
      <c r="D460" s="1">
        <v>1</v>
      </c>
      <c r="E460" s="1" t="s">
        <v>9</v>
      </c>
      <c r="F460" s="49">
        <v>72.064999999999998</v>
      </c>
      <c r="G460" s="49">
        <v>46.463000000000001</v>
      </c>
      <c r="H460" s="49">
        <v>6.4779999999999998</v>
      </c>
      <c r="I460" s="49">
        <v>-39.119999999999997</v>
      </c>
      <c r="J460" s="49">
        <v>4.9359999999999999</v>
      </c>
      <c r="K460" s="49">
        <v>7.2619999999999996</v>
      </c>
    </row>
    <row r="461" spans="1:11" x14ac:dyDescent="0.45">
      <c r="A461" s="1">
        <v>6</v>
      </c>
      <c r="B461" s="1">
        <v>21</v>
      </c>
      <c r="C461" s="1">
        <v>14</v>
      </c>
      <c r="D461" s="1">
        <v>1</v>
      </c>
      <c r="E461" s="1" t="s">
        <v>8</v>
      </c>
      <c r="F461" s="49">
        <v>-82.649000000000001</v>
      </c>
      <c r="G461" s="49">
        <v>-53.426000000000002</v>
      </c>
      <c r="H461" s="49">
        <v>6.4779999999999998</v>
      </c>
      <c r="I461" s="49">
        <v>-39.119999999999997</v>
      </c>
      <c r="J461" s="49">
        <v>4.9359999999999999</v>
      </c>
      <c r="K461" s="49">
        <v>7.2619999999999996</v>
      </c>
    </row>
    <row r="462" spans="1:11" x14ac:dyDescent="0.45">
      <c r="A462" s="1">
        <v>6</v>
      </c>
      <c r="B462" s="1">
        <v>14</v>
      </c>
      <c r="C462" s="1">
        <v>7</v>
      </c>
      <c r="D462" s="1">
        <v>5</v>
      </c>
      <c r="E462" s="1" t="s">
        <v>11</v>
      </c>
      <c r="F462" s="49">
        <v>-30.788</v>
      </c>
      <c r="G462" s="49">
        <v>-19.114999999999998</v>
      </c>
      <c r="H462" s="49">
        <v>-3.0259999999999998</v>
      </c>
      <c r="I462" s="49">
        <v>23.350999999999999</v>
      </c>
      <c r="J462" s="49">
        <v>-3.254</v>
      </c>
      <c r="K462" s="49">
        <v>-4.7880000000000003</v>
      </c>
    </row>
    <row r="463" spans="1:11" x14ac:dyDescent="0.45">
      <c r="A463" s="1">
        <v>6</v>
      </c>
      <c r="B463" s="1">
        <v>14</v>
      </c>
      <c r="C463" s="1">
        <v>7</v>
      </c>
      <c r="D463" s="1">
        <v>5</v>
      </c>
      <c r="E463" s="1" t="s">
        <v>10</v>
      </c>
      <c r="F463" s="49">
        <v>-37.466000000000001</v>
      </c>
      <c r="G463" s="49">
        <v>-22.741</v>
      </c>
      <c r="H463" s="49">
        <v>2.9630000000000001</v>
      </c>
      <c r="I463" s="49">
        <v>-22.867999999999999</v>
      </c>
      <c r="J463" s="49">
        <v>3.1869999999999998</v>
      </c>
      <c r="K463" s="49">
        <v>4.6879999999999997</v>
      </c>
    </row>
    <row r="464" spans="1:11" x14ac:dyDescent="0.45">
      <c r="A464" s="1">
        <v>6</v>
      </c>
      <c r="B464" s="1">
        <v>14</v>
      </c>
      <c r="C464" s="1">
        <v>7</v>
      </c>
      <c r="D464" s="1">
        <v>5</v>
      </c>
      <c r="E464" s="1" t="s">
        <v>9</v>
      </c>
      <c r="F464" s="49">
        <v>50.625999999999998</v>
      </c>
      <c r="G464" s="49">
        <v>31.117999999999999</v>
      </c>
      <c r="H464" s="49">
        <v>1.5760000000000001</v>
      </c>
      <c r="I464" s="49">
        <v>-12.163</v>
      </c>
      <c r="J464" s="49">
        <v>1.6950000000000001</v>
      </c>
      <c r="K464" s="49">
        <v>2.4940000000000002</v>
      </c>
    </row>
    <row r="465" spans="1:11" x14ac:dyDescent="0.45">
      <c r="A465" s="1">
        <v>6</v>
      </c>
      <c r="B465" s="1">
        <v>14</v>
      </c>
      <c r="C465" s="1">
        <v>7</v>
      </c>
      <c r="D465" s="1">
        <v>5</v>
      </c>
      <c r="E465" s="1" t="s">
        <v>8</v>
      </c>
      <c r="F465" s="49">
        <v>-54.14</v>
      </c>
      <c r="G465" s="49">
        <v>-33.026000000000003</v>
      </c>
      <c r="H465" s="49">
        <v>1.5760000000000001</v>
      </c>
      <c r="I465" s="49">
        <v>-12.163</v>
      </c>
      <c r="J465" s="49">
        <v>1.6950000000000001</v>
      </c>
      <c r="K465" s="49">
        <v>2.4940000000000002</v>
      </c>
    </row>
    <row r="466" spans="1:11" x14ac:dyDescent="0.45">
      <c r="A466" s="1">
        <v>6</v>
      </c>
      <c r="B466" s="1">
        <v>14</v>
      </c>
      <c r="C466" s="1">
        <v>7</v>
      </c>
      <c r="D466" s="1">
        <v>4</v>
      </c>
      <c r="E466" s="1" t="s">
        <v>11</v>
      </c>
      <c r="F466" s="49">
        <v>-39.154000000000003</v>
      </c>
      <c r="G466" s="49">
        <v>-25.47</v>
      </c>
      <c r="H466" s="49">
        <v>-7.8049999999999997</v>
      </c>
      <c r="I466" s="49">
        <v>59.582999999999998</v>
      </c>
      <c r="J466" s="49">
        <v>-8.2059999999999995</v>
      </c>
      <c r="K466" s="49">
        <v>-12.073</v>
      </c>
    </row>
    <row r="467" spans="1:11" x14ac:dyDescent="0.45">
      <c r="A467" s="1">
        <v>6</v>
      </c>
      <c r="B467" s="1">
        <v>14</v>
      </c>
      <c r="C467" s="1">
        <v>7</v>
      </c>
      <c r="D467" s="1">
        <v>4</v>
      </c>
      <c r="E467" s="1" t="s">
        <v>10</v>
      </c>
      <c r="F467" s="49">
        <v>-50.22</v>
      </c>
      <c r="G467" s="49">
        <v>-32.031999999999996</v>
      </c>
      <c r="H467" s="49">
        <v>7.6769999999999996</v>
      </c>
      <c r="I467" s="49">
        <v>-58.613</v>
      </c>
      <c r="J467" s="49">
        <v>8.0730000000000004</v>
      </c>
      <c r="K467" s="49">
        <v>11.877000000000001</v>
      </c>
    </row>
    <row r="468" spans="1:11" x14ac:dyDescent="0.45">
      <c r="A468" s="1">
        <v>6</v>
      </c>
      <c r="B468" s="1">
        <v>14</v>
      </c>
      <c r="C468" s="1">
        <v>7</v>
      </c>
      <c r="D468" s="1">
        <v>4</v>
      </c>
      <c r="E468" s="1" t="s">
        <v>9</v>
      </c>
      <c r="F468" s="49">
        <v>65.45</v>
      </c>
      <c r="G468" s="49">
        <v>42.41</v>
      </c>
      <c r="H468" s="49">
        <v>4.0739999999999998</v>
      </c>
      <c r="I468" s="49">
        <v>-31.103999999999999</v>
      </c>
      <c r="J468" s="49">
        <v>4.2839999999999998</v>
      </c>
      <c r="K468" s="49">
        <v>6.3019999999999996</v>
      </c>
    </row>
    <row r="469" spans="1:11" x14ac:dyDescent="0.45">
      <c r="A469" s="1">
        <v>6</v>
      </c>
      <c r="B469" s="1">
        <v>14</v>
      </c>
      <c r="C469" s="1">
        <v>7</v>
      </c>
      <c r="D469" s="1">
        <v>4</v>
      </c>
      <c r="E469" s="1" t="s">
        <v>8</v>
      </c>
      <c r="F469" s="49">
        <v>-71.274000000000001</v>
      </c>
      <c r="G469" s="49">
        <v>-45.863999999999997</v>
      </c>
      <c r="H469" s="49">
        <v>4.0739999999999998</v>
      </c>
      <c r="I469" s="49">
        <v>-31.103999999999999</v>
      </c>
      <c r="J469" s="49">
        <v>4.2839999999999998</v>
      </c>
      <c r="K469" s="49">
        <v>6.3019999999999996</v>
      </c>
    </row>
    <row r="470" spans="1:11" x14ac:dyDescent="0.45">
      <c r="A470" s="1">
        <v>6</v>
      </c>
      <c r="B470" s="1">
        <v>14</v>
      </c>
      <c r="C470" s="1">
        <v>7</v>
      </c>
      <c r="D470" s="1">
        <v>3</v>
      </c>
      <c r="E470" s="1" t="s">
        <v>11</v>
      </c>
      <c r="F470" s="49">
        <v>-40.652999999999999</v>
      </c>
      <c r="G470" s="49">
        <v>-26.434000000000001</v>
      </c>
      <c r="H470" s="49">
        <v>-12.754</v>
      </c>
      <c r="I470" s="49">
        <v>89.572000000000003</v>
      </c>
      <c r="J470" s="49">
        <v>-12.002000000000001</v>
      </c>
      <c r="K470" s="49">
        <v>-17.657</v>
      </c>
    </row>
    <row r="471" spans="1:11" x14ac:dyDescent="0.45">
      <c r="A471" s="1">
        <v>6</v>
      </c>
      <c r="B471" s="1">
        <v>14</v>
      </c>
      <c r="C471" s="1">
        <v>7</v>
      </c>
      <c r="D471" s="1">
        <v>3</v>
      </c>
      <c r="E471" s="1" t="s">
        <v>10</v>
      </c>
      <c r="F471" s="49">
        <v>-48.968000000000004</v>
      </c>
      <c r="G471" s="49">
        <v>-31.276</v>
      </c>
      <c r="H471" s="49">
        <v>12.536</v>
      </c>
      <c r="I471" s="49">
        <v>-88.066999999999993</v>
      </c>
      <c r="J471" s="49">
        <v>11.801</v>
      </c>
      <c r="K471" s="49">
        <v>17.361999999999998</v>
      </c>
    </row>
    <row r="472" spans="1:11" x14ac:dyDescent="0.45">
      <c r="A472" s="1">
        <v>6</v>
      </c>
      <c r="B472" s="1">
        <v>14</v>
      </c>
      <c r="C472" s="1">
        <v>7</v>
      </c>
      <c r="D472" s="1">
        <v>3</v>
      </c>
      <c r="E472" s="1" t="s">
        <v>9</v>
      </c>
      <c r="F472" s="49">
        <v>66.174000000000007</v>
      </c>
      <c r="G472" s="49">
        <v>42.863</v>
      </c>
      <c r="H472" s="49">
        <v>6.6550000000000002</v>
      </c>
      <c r="I472" s="49">
        <v>-46.747</v>
      </c>
      <c r="J472" s="49">
        <v>6.2640000000000002</v>
      </c>
      <c r="K472" s="49">
        <v>9.2159999999999993</v>
      </c>
    </row>
    <row r="473" spans="1:11" x14ac:dyDescent="0.45">
      <c r="A473" s="1">
        <v>6</v>
      </c>
      <c r="B473" s="1">
        <v>14</v>
      </c>
      <c r="C473" s="1">
        <v>7</v>
      </c>
      <c r="D473" s="1">
        <v>3</v>
      </c>
      <c r="E473" s="1" t="s">
        <v>8</v>
      </c>
      <c r="F473" s="49">
        <v>-70.55</v>
      </c>
      <c r="G473" s="49">
        <v>-45.411000000000001</v>
      </c>
      <c r="H473" s="49">
        <v>6.6550000000000002</v>
      </c>
      <c r="I473" s="49">
        <v>-46.747</v>
      </c>
      <c r="J473" s="49">
        <v>6.2640000000000002</v>
      </c>
      <c r="K473" s="49">
        <v>9.2159999999999993</v>
      </c>
    </row>
    <row r="474" spans="1:11" x14ac:dyDescent="0.45">
      <c r="A474" s="1">
        <v>6</v>
      </c>
      <c r="B474" s="1">
        <v>14</v>
      </c>
      <c r="C474" s="1">
        <v>7</v>
      </c>
      <c r="D474" s="1">
        <v>2</v>
      </c>
      <c r="E474" s="1" t="s">
        <v>11</v>
      </c>
      <c r="F474" s="49">
        <v>-43.901000000000003</v>
      </c>
      <c r="G474" s="49">
        <v>-28.308</v>
      </c>
      <c r="H474" s="49">
        <v>-16.899999999999999</v>
      </c>
      <c r="I474" s="49">
        <v>113.16800000000001</v>
      </c>
      <c r="J474" s="49">
        <v>-14.824</v>
      </c>
      <c r="K474" s="49">
        <v>-21.81</v>
      </c>
    </row>
    <row r="475" spans="1:11" x14ac:dyDescent="0.45">
      <c r="A475" s="1">
        <v>6</v>
      </c>
      <c r="B475" s="1">
        <v>14</v>
      </c>
      <c r="C475" s="1">
        <v>7</v>
      </c>
      <c r="D475" s="1">
        <v>2</v>
      </c>
      <c r="E475" s="1" t="s">
        <v>10</v>
      </c>
      <c r="F475" s="49">
        <v>-46.61</v>
      </c>
      <c r="G475" s="49">
        <v>-29.902999999999999</v>
      </c>
      <c r="H475" s="49">
        <v>16.670000000000002</v>
      </c>
      <c r="I475" s="49">
        <v>-111.559</v>
      </c>
      <c r="J475" s="49">
        <v>14.611000000000001</v>
      </c>
      <c r="K475" s="49">
        <v>21.495999999999999</v>
      </c>
    </row>
    <row r="476" spans="1:11" x14ac:dyDescent="0.45">
      <c r="A476" s="1">
        <v>6</v>
      </c>
      <c r="B476" s="1">
        <v>14</v>
      </c>
      <c r="C476" s="1">
        <v>7</v>
      </c>
      <c r="D476" s="1">
        <v>2</v>
      </c>
      <c r="E476" s="1" t="s">
        <v>9</v>
      </c>
      <c r="F476" s="49">
        <v>67.649000000000001</v>
      </c>
      <c r="G476" s="49">
        <v>43.716999999999999</v>
      </c>
      <c r="H476" s="49">
        <v>8.8339999999999996</v>
      </c>
      <c r="I476" s="49">
        <v>-59.139000000000003</v>
      </c>
      <c r="J476" s="49">
        <v>7.7460000000000004</v>
      </c>
      <c r="K476" s="49">
        <v>11.396000000000001</v>
      </c>
    </row>
    <row r="477" spans="1:11" x14ac:dyDescent="0.45">
      <c r="A477" s="1">
        <v>6</v>
      </c>
      <c r="B477" s="1">
        <v>14</v>
      </c>
      <c r="C477" s="1">
        <v>7</v>
      </c>
      <c r="D477" s="1">
        <v>2</v>
      </c>
      <c r="E477" s="1" t="s">
        <v>8</v>
      </c>
      <c r="F477" s="49">
        <v>-69.075000000000003</v>
      </c>
      <c r="G477" s="49">
        <v>-44.557000000000002</v>
      </c>
      <c r="H477" s="49">
        <v>8.8339999999999996</v>
      </c>
      <c r="I477" s="49">
        <v>-59.139000000000003</v>
      </c>
      <c r="J477" s="49">
        <v>7.7460000000000004</v>
      </c>
      <c r="K477" s="49">
        <v>11.396000000000001</v>
      </c>
    </row>
    <row r="478" spans="1:11" x14ac:dyDescent="0.45">
      <c r="A478" s="1">
        <v>6</v>
      </c>
      <c r="B478" s="1">
        <v>14</v>
      </c>
      <c r="C478" s="1">
        <v>7</v>
      </c>
      <c r="D478" s="1">
        <v>1</v>
      </c>
      <c r="E478" s="1" t="s">
        <v>11</v>
      </c>
      <c r="F478" s="49">
        <v>-42.07</v>
      </c>
      <c r="G478" s="49">
        <v>-27.445</v>
      </c>
      <c r="H478" s="49">
        <v>-20.606999999999999</v>
      </c>
      <c r="I478" s="49">
        <v>123.86</v>
      </c>
      <c r="J478" s="49">
        <v>-15.597</v>
      </c>
      <c r="K478" s="49">
        <v>-22.946000000000002</v>
      </c>
    </row>
    <row r="479" spans="1:11" x14ac:dyDescent="0.45">
      <c r="A479" s="1">
        <v>6</v>
      </c>
      <c r="B479" s="1">
        <v>14</v>
      </c>
      <c r="C479" s="1">
        <v>7</v>
      </c>
      <c r="D479" s="1">
        <v>1</v>
      </c>
      <c r="E479" s="1" t="s">
        <v>10</v>
      </c>
      <c r="F479" s="49">
        <v>-46.058</v>
      </c>
      <c r="G479" s="49">
        <v>-29.510999999999999</v>
      </c>
      <c r="H479" s="49">
        <v>20.178999999999998</v>
      </c>
      <c r="I479" s="49">
        <v>-121.334</v>
      </c>
      <c r="J479" s="49">
        <v>15.281000000000001</v>
      </c>
      <c r="K479" s="49">
        <v>22.481999999999999</v>
      </c>
    </row>
    <row r="480" spans="1:11" x14ac:dyDescent="0.45">
      <c r="A480" s="1">
        <v>6</v>
      </c>
      <c r="B480" s="1">
        <v>14</v>
      </c>
      <c r="C480" s="1">
        <v>7</v>
      </c>
      <c r="D480" s="1">
        <v>1</v>
      </c>
      <c r="E480" s="1" t="s">
        <v>9</v>
      </c>
      <c r="F480" s="49">
        <v>67.313000000000002</v>
      </c>
      <c r="G480" s="49">
        <v>43.593000000000004</v>
      </c>
      <c r="H480" s="49">
        <v>10.733000000000001</v>
      </c>
      <c r="I480" s="49">
        <v>-64.525000000000006</v>
      </c>
      <c r="J480" s="49">
        <v>8.1259999999999994</v>
      </c>
      <c r="K480" s="49">
        <v>11.955</v>
      </c>
    </row>
    <row r="481" spans="1:11" x14ac:dyDescent="0.45">
      <c r="A481" s="1">
        <v>6</v>
      </c>
      <c r="B481" s="1">
        <v>14</v>
      </c>
      <c r="C481" s="1">
        <v>7</v>
      </c>
      <c r="D481" s="1">
        <v>1</v>
      </c>
      <c r="E481" s="1" t="s">
        <v>8</v>
      </c>
      <c r="F481" s="49">
        <v>-69.411000000000001</v>
      </c>
      <c r="G481" s="49">
        <v>-44.680999999999997</v>
      </c>
      <c r="H481" s="49">
        <v>10.733000000000001</v>
      </c>
      <c r="I481" s="49">
        <v>-64.525000000000006</v>
      </c>
      <c r="J481" s="49">
        <v>8.1259999999999994</v>
      </c>
      <c r="K481" s="49">
        <v>11.955</v>
      </c>
    </row>
    <row r="482" spans="1:11" x14ac:dyDescent="0.45">
      <c r="A482" s="1">
        <v>6</v>
      </c>
      <c r="B482" s="1">
        <v>7</v>
      </c>
      <c r="C482" s="1">
        <v>4</v>
      </c>
      <c r="D482" s="1">
        <v>5</v>
      </c>
      <c r="E482" s="1" t="s">
        <v>11</v>
      </c>
      <c r="F482" s="49">
        <v>-38.216999999999999</v>
      </c>
      <c r="G482" s="49">
        <v>-23.411999999999999</v>
      </c>
      <c r="H482" s="49">
        <v>-3.1509999999999998</v>
      </c>
      <c r="I482" s="49">
        <v>24.466999999999999</v>
      </c>
      <c r="J482" s="49">
        <v>-3.411</v>
      </c>
      <c r="K482" s="49">
        <v>-5.0179999999999998</v>
      </c>
    </row>
    <row r="483" spans="1:11" x14ac:dyDescent="0.45">
      <c r="A483" s="1">
        <v>6</v>
      </c>
      <c r="B483" s="1">
        <v>7</v>
      </c>
      <c r="C483" s="1">
        <v>4</v>
      </c>
      <c r="D483" s="1">
        <v>5</v>
      </c>
      <c r="E483" s="1" t="s">
        <v>10</v>
      </c>
      <c r="F483" s="49">
        <v>-34.363999999999997</v>
      </c>
      <c r="G483" s="49">
        <v>-20.972999999999999</v>
      </c>
      <c r="H483" s="49">
        <v>3.2</v>
      </c>
      <c r="I483" s="49">
        <v>-24.841000000000001</v>
      </c>
      <c r="J483" s="49">
        <v>3.4630000000000001</v>
      </c>
      <c r="K483" s="49">
        <v>5.0949999999999998</v>
      </c>
    </row>
    <row r="484" spans="1:11" x14ac:dyDescent="0.45">
      <c r="A484" s="1">
        <v>6</v>
      </c>
      <c r="B484" s="1">
        <v>7</v>
      </c>
      <c r="C484" s="1">
        <v>4</v>
      </c>
      <c r="D484" s="1">
        <v>5</v>
      </c>
      <c r="E484" s="1" t="s">
        <v>9</v>
      </c>
      <c r="F484" s="49">
        <v>56.103000000000002</v>
      </c>
      <c r="G484" s="49">
        <v>34.369999999999997</v>
      </c>
      <c r="H484" s="49">
        <v>1.5880000000000001</v>
      </c>
      <c r="I484" s="49">
        <v>-12.327</v>
      </c>
      <c r="J484" s="49">
        <v>1.718</v>
      </c>
      <c r="K484" s="49">
        <v>2.528</v>
      </c>
    </row>
    <row r="485" spans="1:11" x14ac:dyDescent="0.45">
      <c r="A485" s="1">
        <v>6</v>
      </c>
      <c r="B485" s="1">
        <v>7</v>
      </c>
      <c r="C485" s="1">
        <v>4</v>
      </c>
      <c r="D485" s="1">
        <v>5</v>
      </c>
      <c r="E485" s="1" t="s">
        <v>8</v>
      </c>
      <c r="F485" s="49">
        <v>-54.177</v>
      </c>
      <c r="G485" s="49">
        <v>-33.15</v>
      </c>
      <c r="H485" s="49">
        <v>1.5880000000000001</v>
      </c>
      <c r="I485" s="49">
        <v>-12.327</v>
      </c>
      <c r="J485" s="49">
        <v>1.718</v>
      </c>
      <c r="K485" s="49">
        <v>2.528</v>
      </c>
    </row>
    <row r="486" spans="1:11" x14ac:dyDescent="0.45">
      <c r="A486" s="1">
        <v>6</v>
      </c>
      <c r="B486" s="1">
        <v>7</v>
      </c>
      <c r="C486" s="1">
        <v>4</v>
      </c>
      <c r="D486" s="1">
        <v>4</v>
      </c>
      <c r="E486" s="1" t="s">
        <v>11</v>
      </c>
      <c r="F486" s="49">
        <v>-50.902000000000001</v>
      </c>
      <c r="G486" s="49">
        <v>-32.770000000000003</v>
      </c>
      <c r="H486" s="49">
        <v>-7.944</v>
      </c>
      <c r="I486" s="49">
        <v>60.439</v>
      </c>
      <c r="J486" s="49">
        <v>-8.3179999999999996</v>
      </c>
      <c r="K486" s="49">
        <v>-12.238</v>
      </c>
    </row>
    <row r="487" spans="1:11" x14ac:dyDescent="0.45">
      <c r="A487" s="1">
        <v>6</v>
      </c>
      <c r="B487" s="1">
        <v>7</v>
      </c>
      <c r="C487" s="1">
        <v>4</v>
      </c>
      <c r="D487" s="1">
        <v>4</v>
      </c>
      <c r="E487" s="1" t="s">
        <v>10</v>
      </c>
      <c r="F487" s="49">
        <v>-43.624000000000002</v>
      </c>
      <c r="G487" s="49">
        <v>-28.248000000000001</v>
      </c>
      <c r="H487" s="49">
        <v>8.0380000000000003</v>
      </c>
      <c r="I487" s="49">
        <v>-61.15</v>
      </c>
      <c r="J487" s="49">
        <v>8.4160000000000004</v>
      </c>
      <c r="K487" s="49">
        <v>12.382</v>
      </c>
    </row>
    <row r="488" spans="1:11" x14ac:dyDescent="0.45">
      <c r="A488" s="1">
        <v>6</v>
      </c>
      <c r="B488" s="1">
        <v>7</v>
      </c>
      <c r="C488" s="1">
        <v>4</v>
      </c>
      <c r="D488" s="1">
        <v>4</v>
      </c>
      <c r="E488" s="1" t="s">
        <v>9</v>
      </c>
      <c r="F488" s="49">
        <v>73.778999999999996</v>
      </c>
      <c r="G488" s="49">
        <v>47.591000000000001</v>
      </c>
      <c r="H488" s="49">
        <v>3.9950000000000001</v>
      </c>
      <c r="I488" s="49">
        <v>-30.396999999999998</v>
      </c>
      <c r="J488" s="49">
        <v>4.1840000000000002</v>
      </c>
      <c r="K488" s="49">
        <v>6.1550000000000002</v>
      </c>
    </row>
    <row r="489" spans="1:11" x14ac:dyDescent="0.45">
      <c r="A489" s="1">
        <v>6</v>
      </c>
      <c r="B489" s="1">
        <v>7</v>
      </c>
      <c r="C489" s="1">
        <v>4</v>
      </c>
      <c r="D489" s="1">
        <v>4</v>
      </c>
      <c r="E489" s="1" t="s">
        <v>8</v>
      </c>
      <c r="F489" s="49">
        <v>-70.141000000000005</v>
      </c>
      <c r="G489" s="49">
        <v>-45.329000000000001</v>
      </c>
      <c r="H489" s="49">
        <v>3.9950000000000001</v>
      </c>
      <c r="I489" s="49">
        <v>-30.396999999999998</v>
      </c>
      <c r="J489" s="49">
        <v>4.1840000000000002</v>
      </c>
      <c r="K489" s="49">
        <v>6.1550000000000002</v>
      </c>
    </row>
    <row r="490" spans="1:11" x14ac:dyDescent="0.45">
      <c r="A490" s="1">
        <v>6</v>
      </c>
      <c r="B490" s="1">
        <v>7</v>
      </c>
      <c r="C490" s="1">
        <v>4</v>
      </c>
      <c r="D490" s="1">
        <v>3</v>
      </c>
      <c r="E490" s="1" t="s">
        <v>11</v>
      </c>
      <c r="F490" s="49">
        <v>-50.555999999999997</v>
      </c>
      <c r="G490" s="49">
        <v>-32.527000000000001</v>
      </c>
      <c r="H490" s="49">
        <v>-12.531000000000001</v>
      </c>
      <c r="I490" s="49">
        <v>88.084000000000003</v>
      </c>
      <c r="J490" s="49">
        <v>-11.807</v>
      </c>
      <c r="K490" s="49">
        <v>-17.370999999999999</v>
      </c>
    </row>
    <row r="491" spans="1:11" x14ac:dyDescent="0.45">
      <c r="A491" s="1">
        <v>6</v>
      </c>
      <c r="B491" s="1">
        <v>7</v>
      </c>
      <c r="C491" s="1">
        <v>4</v>
      </c>
      <c r="D491" s="1">
        <v>3</v>
      </c>
      <c r="E491" s="1" t="s">
        <v>10</v>
      </c>
      <c r="F491" s="49">
        <v>-44.143000000000001</v>
      </c>
      <c r="G491" s="49">
        <v>-28.585999999999999</v>
      </c>
      <c r="H491" s="49">
        <v>12.686999999999999</v>
      </c>
      <c r="I491" s="49">
        <v>-89.152000000000001</v>
      </c>
      <c r="J491" s="49">
        <v>11.95</v>
      </c>
      <c r="K491" s="49">
        <v>17.581</v>
      </c>
    </row>
    <row r="492" spans="1:11" x14ac:dyDescent="0.45">
      <c r="A492" s="1">
        <v>6</v>
      </c>
      <c r="B492" s="1">
        <v>7</v>
      </c>
      <c r="C492" s="1">
        <v>4</v>
      </c>
      <c r="D492" s="1">
        <v>3</v>
      </c>
      <c r="E492" s="1" t="s">
        <v>9</v>
      </c>
      <c r="F492" s="49">
        <v>73.563000000000002</v>
      </c>
      <c r="G492" s="49">
        <v>47.445</v>
      </c>
      <c r="H492" s="49">
        <v>6.3049999999999997</v>
      </c>
      <c r="I492" s="49">
        <v>-44.308999999999997</v>
      </c>
      <c r="J492" s="49">
        <v>5.9390000000000001</v>
      </c>
      <c r="K492" s="49">
        <v>8.7379999999999995</v>
      </c>
    </row>
    <row r="493" spans="1:11" x14ac:dyDescent="0.45">
      <c r="A493" s="1">
        <v>6</v>
      </c>
      <c r="B493" s="1">
        <v>7</v>
      </c>
      <c r="C493" s="1">
        <v>4</v>
      </c>
      <c r="D493" s="1">
        <v>3</v>
      </c>
      <c r="E493" s="1" t="s">
        <v>8</v>
      </c>
      <c r="F493" s="49">
        <v>-70.356999999999999</v>
      </c>
      <c r="G493" s="49">
        <v>-45.475000000000001</v>
      </c>
      <c r="H493" s="49">
        <v>6.3049999999999997</v>
      </c>
      <c r="I493" s="49">
        <v>-44.308999999999997</v>
      </c>
      <c r="J493" s="49">
        <v>5.9390000000000001</v>
      </c>
      <c r="K493" s="49">
        <v>8.7379999999999995</v>
      </c>
    </row>
    <row r="494" spans="1:11" x14ac:dyDescent="0.45">
      <c r="A494" s="1">
        <v>6</v>
      </c>
      <c r="B494" s="1">
        <v>7</v>
      </c>
      <c r="C494" s="1">
        <v>4</v>
      </c>
      <c r="D494" s="1">
        <v>2</v>
      </c>
      <c r="E494" s="1" t="s">
        <v>11</v>
      </c>
      <c r="F494" s="49">
        <v>-49.802999999999997</v>
      </c>
      <c r="G494" s="49">
        <v>-32.087000000000003</v>
      </c>
      <c r="H494" s="49">
        <v>-16.353999999999999</v>
      </c>
      <c r="I494" s="49">
        <v>109.587</v>
      </c>
      <c r="J494" s="49">
        <v>-14.365</v>
      </c>
      <c r="K494" s="49">
        <v>-21.134</v>
      </c>
    </row>
    <row r="495" spans="1:11" x14ac:dyDescent="0.45">
      <c r="A495" s="1">
        <v>6</v>
      </c>
      <c r="B495" s="1">
        <v>7</v>
      </c>
      <c r="C495" s="1">
        <v>4</v>
      </c>
      <c r="D495" s="1">
        <v>2</v>
      </c>
      <c r="E495" s="1" t="s">
        <v>10</v>
      </c>
      <c r="F495" s="49">
        <v>-44.932000000000002</v>
      </c>
      <c r="G495" s="49">
        <v>-29.07</v>
      </c>
      <c r="H495" s="49">
        <v>16.503</v>
      </c>
      <c r="I495" s="49">
        <v>-110.654</v>
      </c>
      <c r="J495" s="49">
        <v>14.507</v>
      </c>
      <c r="K495" s="49">
        <v>21.343</v>
      </c>
    </row>
    <row r="496" spans="1:11" x14ac:dyDescent="0.45">
      <c r="A496" s="1">
        <v>6</v>
      </c>
      <c r="B496" s="1">
        <v>7</v>
      </c>
      <c r="C496" s="1">
        <v>4</v>
      </c>
      <c r="D496" s="1">
        <v>2</v>
      </c>
      <c r="E496" s="1" t="s">
        <v>9</v>
      </c>
      <c r="F496" s="49">
        <v>73.177999999999997</v>
      </c>
      <c r="G496" s="49">
        <v>47.213999999999999</v>
      </c>
      <c r="H496" s="49">
        <v>8.2140000000000004</v>
      </c>
      <c r="I496" s="49">
        <v>-55.06</v>
      </c>
      <c r="J496" s="49">
        <v>7.218</v>
      </c>
      <c r="K496" s="49">
        <v>10.619</v>
      </c>
    </row>
    <row r="497" spans="1:11" x14ac:dyDescent="0.45">
      <c r="A497" s="1">
        <v>6</v>
      </c>
      <c r="B497" s="1">
        <v>7</v>
      </c>
      <c r="C497" s="1">
        <v>4</v>
      </c>
      <c r="D497" s="1">
        <v>2</v>
      </c>
      <c r="E497" s="1" t="s">
        <v>8</v>
      </c>
      <c r="F497" s="49">
        <v>-70.742000000000004</v>
      </c>
      <c r="G497" s="49">
        <v>-45.706000000000003</v>
      </c>
      <c r="H497" s="49">
        <v>8.2140000000000004</v>
      </c>
      <c r="I497" s="49">
        <v>-55.06</v>
      </c>
      <c r="J497" s="49">
        <v>7.218</v>
      </c>
      <c r="K497" s="49">
        <v>10.619</v>
      </c>
    </row>
    <row r="498" spans="1:11" x14ac:dyDescent="0.45">
      <c r="A498" s="1">
        <v>6</v>
      </c>
      <c r="B498" s="1">
        <v>7</v>
      </c>
      <c r="C498" s="1">
        <v>4</v>
      </c>
      <c r="D498" s="1">
        <v>1</v>
      </c>
      <c r="E498" s="1" t="s">
        <v>11</v>
      </c>
      <c r="F498" s="49">
        <v>-48.701999999999998</v>
      </c>
      <c r="G498" s="49">
        <v>-31.385999999999999</v>
      </c>
      <c r="H498" s="49">
        <v>-19.454999999999998</v>
      </c>
      <c r="I498" s="49">
        <v>117.285</v>
      </c>
      <c r="J498" s="49">
        <v>-14.791</v>
      </c>
      <c r="K498" s="49">
        <v>-21.76</v>
      </c>
    </row>
    <row r="499" spans="1:11" x14ac:dyDescent="0.45">
      <c r="A499" s="1">
        <v>6</v>
      </c>
      <c r="B499" s="1">
        <v>7</v>
      </c>
      <c r="C499" s="1">
        <v>4</v>
      </c>
      <c r="D499" s="1">
        <v>1</v>
      </c>
      <c r="E499" s="1" t="s">
        <v>10</v>
      </c>
      <c r="F499" s="49">
        <v>-46.527999999999999</v>
      </c>
      <c r="G499" s="49">
        <v>-30.076000000000001</v>
      </c>
      <c r="H499" s="49">
        <v>19.762</v>
      </c>
      <c r="I499" s="49">
        <v>-119.087</v>
      </c>
      <c r="J499" s="49">
        <v>15.016</v>
      </c>
      <c r="K499" s="49">
        <v>22.091999999999999</v>
      </c>
    </row>
    <row r="500" spans="1:11" x14ac:dyDescent="0.45">
      <c r="A500" s="1">
        <v>6</v>
      </c>
      <c r="B500" s="1">
        <v>7</v>
      </c>
      <c r="C500" s="1">
        <v>4</v>
      </c>
      <c r="D500" s="1">
        <v>1</v>
      </c>
      <c r="E500" s="1" t="s">
        <v>9</v>
      </c>
      <c r="F500" s="49">
        <v>72.503</v>
      </c>
      <c r="G500" s="49">
        <v>46.787999999999997</v>
      </c>
      <c r="H500" s="49">
        <v>9.8040000000000003</v>
      </c>
      <c r="I500" s="49">
        <v>-59.093000000000004</v>
      </c>
      <c r="J500" s="49">
        <v>7.452</v>
      </c>
      <c r="K500" s="49">
        <v>10.962999999999999</v>
      </c>
    </row>
    <row r="501" spans="1:11" x14ac:dyDescent="0.45">
      <c r="A501" s="1">
        <v>6</v>
      </c>
      <c r="B501" s="1">
        <v>7</v>
      </c>
      <c r="C501" s="1">
        <v>4</v>
      </c>
      <c r="D501" s="1">
        <v>1</v>
      </c>
      <c r="E501" s="1" t="s">
        <v>8</v>
      </c>
      <c r="F501" s="49">
        <v>-71.417000000000002</v>
      </c>
      <c r="G501" s="49">
        <v>-46.131999999999998</v>
      </c>
      <c r="H501" s="49">
        <v>9.8040000000000003</v>
      </c>
      <c r="I501" s="49">
        <v>-59.093000000000004</v>
      </c>
      <c r="J501" s="49">
        <v>7.452</v>
      </c>
      <c r="K501" s="49">
        <v>10.962999999999999</v>
      </c>
    </row>
    <row r="502" spans="1:11" x14ac:dyDescent="0.45">
      <c r="A502" s="1">
        <v>6</v>
      </c>
      <c r="B502" s="1">
        <v>4</v>
      </c>
      <c r="C502" s="1">
        <v>1</v>
      </c>
      <c r="D502" s="1">
        <v>5</v>
      </c>
      <c r="E502" s="1" t="s">
        <v>11</v>
      </c>
      <c r="F502" s="49">
        <v>-25.853000000000002</v>
      </c>
      <c r="G502" s="49">
        <v>-15.496</v>
      </c>
      <c r="H502" s="49">
        <v>-2.415</v>
      </c>
      <c r="I502" s="49">
        <v>18.542999999999999</v>
      </c>
      <c r="J502" s="49">
        <v>-2.5819999999999999</v>
      </c>
      <c r="K502" s="49">
        <v>-3.798</v>
      </c>
    </row>
    <row r="503" spans="1:11" x14ac:dyDescent="0.45">
      <c r="A503" s="1">
        <v>6</v>
      </c>
      <c r="B503" s="1">
        <v>4</v>
      </c>
      <c r="C503" s="1">
        <v>1</v>
      </c>
      <c r="D503" s="1">
        <v>5</v>
      </c>
      <c r="E503" s="1" t="s">
        <v>10</v>
      </c>
      <c r="F503" s="49">
        <v>-20.98</v>
      </c>
      <c r="G503" s="49">
        <v>-13.129</v>
      </c>
      <c r="H503" s="49">
        <v>1.9430000000000001</v>
      </c>
      <c r="I503" s="49">
        <v>-15.022</v>
      </c>
      <c r="J503" s="49">
        <v>2.0920000000000001</v>
      </c>
      <c r="K503" s="49">
        <v>3.077</v>
      </c>
    </row>
    <row r="504" spans="1:11" x14ac:dyDescent="0.45">
      <c r="A504" s="1">
        <v>6</v>
      </c>
      <c r="B504" s="1">
        <v>4</v>
      </c>
      <c r="C504" s="1">
        <v>1</v>
      </c>
      <c r="D504" s="1">
        <v>5</v>
      </c>
      <c r="E504" s="1" t="s">
        <v>9</v>
      </c>
      <c r="F504" s="49">
        <v>50.98</v>
      </c>
      <c r="G504" s="49">
        <v>31.041</v>
      </c>
      <c r="H504" s="49">
        <v>1.21</v>
      </c>
      <c r="I504" s="49">
        <v>-9.3230000000000004</v>
      </c>
      <c r="J504" s="49">
        <v>1.298</v>
      </c>
      <c r="K504" s="49">
        <v>1.91</v>
      </c>
    </row>
    <row r="505" spans="1:11" x14ac:dyDescent="0.45">
      <c r="A505" s="1">
        <v>6</v>
      </c>
      <c r="B505" s="1">
        <v>4</v>
      </c>
      <c r="C505" s="1">
        <v>1</v>
      </c>
      <c r="D505" s="1">
        <v>5</v>
      </c>
      <c r="E505" s="1" t="s">
        <v>8</v>
      </c>
      <c r="F505" s="49">
        <v>-48.271999999999998</v>
      </c>
      <c r="G505" s="49">
        <v>-29.727</v>
      </c>
      <c r="H505" s="49">
        <v>1.21</v>
      </c>
      <c r="I505" s="49">
        <v>-9.3230000000000004</v>
      </c>
      <c r="J505" s="49">
        <v>1.298</v>
      </c>
      <c r="K505" s="49">
        <v>1.91</v>
      </c>
    </row>
    <row r="506" spans="1:11" x14ac:dyDescent="0.45">
      <c r="A506" s="1">
        <v>6</v>
      </c>
      <c r="B506" s="1">
        <v>4</v>
      </c>
      <c r="C506" s="1">
        <v>1</v>
      </c>
      <c r="D506" s="1">
        <v>4</v>
      </c>
      <c r="E506" s="1" t="s">
        <v>11</v>
      </c>
      <c r="F506" s="49">
        <v>-27.326000000000001</v>
      </c>
      <c r="G506" s="49">
        <v>-17.798999999999999</v>
      </c>
      <c r="H506" s="49">
        <v>-6.3879999999999999</v>
      </c>
      <c r="I506" s="49">
        <v>48.893999999999998</v>
      </c>
      <c r="J506" s="49">
        <v>-6.7370000000000001</v>
      </c>
      <c r="K506" s="49">
        <v>-9.9120000000000008</v>
      </c>
    </row>
    <row r="507" spans="1:11" x14ac:dyDescent="0.45">
      <c r="A507" s="1">
        <v>6</v>
      </c>
      <c r="B507" s="1">
        <v>4</v>
      </c>
      <c r="C507" s="1">
        <v>1</v>
      </c>
      <c r="D507" s="1">
        <v>4</v>
      </c>
      <c r="E507" s="1" t="s">
        <v>10</v>
      </c>
      <c r="F507" s="49">
        <v>-35.167999999999999</v>
      </c>
      <c r="G507" s="49">
        <v>-22.515999999999998</v>
      </c>
      <c r="H507" s="49">
        <v>5.1630000000000003</v>
      </c>
      <c r="I507" s="49">
        <v>-39.475999999999999</v>
      </c>
      <c r="J507" s="49">
        <v>5.4390000000000001</v>
      </c>
      <c r="K507" s="49">
        <v>8.0009999999999994</v>
      </c>
    </row>
    <row r="508" spans="1:11" x14ac:dyDescent="0.45">
      <c r="A508" s="1">
        <v>6</v>
      </c>
      <c r="B508" s="1">
        <v>4</v>
      </c>
      <c r="C508" s="1">
        <v>1</v>
      </c>
      <c r="D508" s="1">
        <v>4</v>
      </c>
      <c r="E508" s="1" t="s">
        <v>9</v>
      </c>
      <c r="F508" s="49">
        <v>62.585999999999999</v>
      </c>
      <c r="G508" s="49">
        <v>40.503999999999998</v>
      </c>
      <c r="H508" s="49">
        <v>3.2090000000000001</v>
      </c>
      <c r="I508" s="49">
        <v>-24.547000000000001</v>
      </c>
      <c r="J508" s="49">
        <v>3.3820000000000001</v>
      </c>
      <c r="K508" s="49">
        <v>4.976</v>
      </c>
    </row>
    <row r="509" spans="1:11" x14ac:dyDescent="0.45">
      <c r="A509" s="1">
        <v>6</v>
      </c>
      <c r="B509" s="1">
        <v>4</v>
      </c>
      <c r="C509" s="1">
        <v>1</v>
      </c>
      <c r="D509" s="1">
        <v>4</v>
      </c>
      <c r="E509" s="1" t="s">
        <v>8</v>
      </c>
      <c r="F509" s="49">
        <v>-66.941999999999993</v>
      </c>
      <c r="G509" s="49">
        <v>-43.124000000000002</v>
      </c>
      <c r="H509" s="49">
        <v>3.2090000000000001</v>
      </c>
      <c r="I509" s="49">
        <v>-24.547000000000001</v>
      </c>
      <c r="J509" s="49">
        <v>3.3820000000000001</v>
      </c>
      <c r="K509" s="49">
        <v>4.976</v>
      </c>
    </row>
    <row r="510" spans="1:11" x14ac:dyDescent="0.45">
      <c r="A510" s="1">
        <v>6</v>
      </c>
      <c r="B510" s="1">
        <v>4</v>
      </c>
      <c r="C510" s="1">
        <v>1</v>
      </c>
      <c r="D510" s="1">
        <v>3</v>
      </c>
      <c r="E510" s="1" t="s">
        <v>11</v>
      </c>
      <c r="F510" s="49">
        <v>-30.603999999999999</v>
      </c>
      <c r="G510" s="49">
        <v>-19.805</v>
      </c>
      <c r="H510" s="49">
        <v>-10.678000000000001</v>
      </c>
      <c r="I510" s="49">
        <v>75.019000000000005</v>
      </c>
      <c r="J510" s="49">
        <v>-10.052</v>
      </c>
      <c r="K510" s="49">
        <v>-14.789</v>
      </c>
    </row>
    <row r="511" spans="1:11" x14ac:dyDescent="0.45">
      <c r="A511" s="1">
        <v>6</v>
      </c>
      <c r="B511" s="1">
        <v>4</v>
      </c>
      <c r="C511" s="1">
        <v>1</v>
      </c>
      <c r="D511" s="1">
        <v>3</v>
      </c>
      <c r="E511" s="1" t="s">
        <v>10</v>
      </c>
      <c r="F511" s="49">
        <v>-31.92</v>
      </c>
      <c r="G511" s="49">
        <v>-20.59</v>
      </c>
      <c r="H511" s="49">
        <v>8.4789999999999992</v>
      </c>
      <c r="I511" s="49">
        <v>-59.673000000000002</v>
      </c>
      <c r="J511" s="49">
        <v>8</v>
      </c>
      <c r="K511" s="49">
        <v>11.77</v>
      </c>
    </row>
    <row r="512" spans="1:11" x14ac:dyDescent="0.45">
      <c r="A512" s="1">
        <v>6</v>
      </c>
      <c r="B512" s="1">
        <v>4</v>
      </c>
      <c r="C512" s="1">
        <v>1</v>
      </c>
      <c r="D512" s="1">
        <v>3</v>
      </c>
      <c r="E512" s="1" t="s">
        <v>9</v>
      </c>
      <c r="F512" s="49">
        <v>64.397999999999996</v>
      </c>
      <c r="G512" s="49">
        <v>41.595999999999997</v>
      </c>
      <c r="H512" s="49">
        <v>5.3209999999999997</v>
      </c>
      <c r="I512" s="49">
        <v>-37.414000000000001</v>
      </c>
      <c r="J512" s="49">
        <v>5.0149999999999997</v>
      </c>
      <c r="K512" s="49">
        <v>7.3780000000000001</v>
      </c>
    </row>
    <row r="513" spans="1:11" x14ac:dyDescent="0.45">
      <c r="A513" s="1">
        <v>6</v>
      </c>
      <c r="B513" s="1">
        <v>4</v>
      </c>
      <c r="C513" s="1">
        <v>1</v>
      </c>
      <c r="D513" s="1">
        <v>3</v>
      </c>
      <c r="E513" s="1" t="s">
        <v>8</v>
      </c>
      <c r="F513" s="49">
        <v>-65.13</v>
      </c>
      <c r="G513" s="49">
        <v>-42.031999999999996</v>
      </c>
      <c r="H513" s="49">
        <v>5.3209999999999997</v>
      </c>
      <c r="I513" s="49">
        <v>-37.414000000000001</v>
      </c>
      <c r="J513" s="49">
        <v>5.0149999999999997</v>
      </c>
      <c r="K513" s="49">
        <v>7.3780000000000001</v>
      </c>
    </row>
    <row r="514" spans="1:11" x14ac:dyDescent="0.45">
      <c r="A514" s="1">
        <v>6</v>
      </c>
      <c r="B514" s="1">
        <v>4</v>
      </c>
      <c r="C514" s="1">
        <v>1</v>
      </c>
      <c r="D514" s="1">
        <v>2</v>
      </c>
      <c r="E514" s="1" t="s">
        <v>11</v>
      </c>
      <c r="F514" s="49">
        <v>-34.61</v>
      </c>
      <c r="G514" s="49">
        <v>-22.367000000000001</v>
      </c>
      <c r="H514" s="49">
        <v>-14.436999999999999</v>
      </c>
      <c r="I514" s="49">
        <v>96.384</v>
      </c>
      <c r="J514" s="49">
        <v>-12.613</v>
      </c>
      <c r="K514" s="49">
        <v>-18.556000000000001</v>
      </c>
    </row>
    <row r="515" spans="1:11" x14ac:dyDescent="0.45">
      <c r="A515" s="1">
        <v>6</v>
      </c>
      <c r="B515" s="1">
        <v>4</v>
      </c>
      <c r="C515" s="1">
        <v>1</v>
      </c>
      <c r="D515" s="1">
        <v>2</v>
      </c>
      <c r="E515" s="1" t="s">
        <v>10</v>
      </c>
      <c r="F515" s="49">
        <v>-29.398</v>
      </c>
      <c r="G515" s="49">
        <v>-18.966000000000001</v>
      </c>
      <c r="H515" s="49">
        <v>11.551</v>
      </c>
      <c r="I515" s="49">
        <v>-76.861999999999995</v>
      </c>
      <c r="J515" s="49">
        <v>10.052</v>
      </c>
      <c r="K515" s="49">
        <v>14.789</v>
      </c>
    </row>
    <row r="516" spans="1:11" x14ac:dyDescent="0.45">
      <c r="A516" s="1">
        <v>6</v>
      </c>
      <c r="B516" s="1">
        <v>4</v>
      </c>
      <c r="C516" s="1">
        <v>1</v>
      </c>
      <c r="D516" s="1">
        <v>2</v>
      </c>
      <c r="E516" s="1" t="s">
        <v>9</v>
      </c>
      <c r="F516" s="49">
        <v>66.212000000000003</v>
      </c>
      <c r="G516" s="49">
        <v>42.759</v>
      </c>
      <c r="H516" s="49">
        <v>7.2190000000000003</v>
      </c>
      <c r="I516" s="49">
        <v>-48.124000000000002</v>
      </c>
      <c r="J516" s="49">
        <v>6.2960000000000003</v>
      </c>
      <c r="K516" s="49">
        <v>9.2620000000000005</v>
      </c>
    </row>
    <row r="517" spans="1:11" x14ac:dyDescent="0.45">
      <c r="A517" s="1">
        <v>6</v>
      </c>
      <c r="B517" s="1">
        <v>4</v>
      </c>
      <c r="C517" s="1">
        <v>1</v>
      </c>
      <c r="D517" s="1">
        <v>2</v>
      </c>
      <c r="E517" s="1" t="s">
        <v>8</v>
      </c>
      <c r="F517" s="49">
        <v>-63.316000000000003</v>
      </c>
      <c r="G517" s="49">
        <v>-40.869</v>
      </c>
      <c r="H517" s="49">
        <v>7.2190000000000003</v>
      </c>
      <c r="I517" s="49">
        <v>-48.124000000000002</v>
      </c>
      <c r="J517" s="49">
        <v>6.2960000000000003</v>
      </c>
      <c r="K517" s="49">
        <v>9.2620000000000005</v>
      </c>
    </row>
    <row r="518" spans="1:11" x14ac:dyDescent="0.45">
      <c r="A518" s="1">
        <v>6</v>
      </c>
      <c r="B518" s="1">
        <v>4</v>
      </c>
      <c r="C518" s="1">
        <v>1</v>
      </c>
      <c r="D518" s="1">
        <v>1</v>
      </c>
      <c r="E518" s="1" t="s">
        <v>11</v>
      </c>
      <c r="F518" s="49">
        <v>-41.396999999999998</v>
      </c>
      <c r="G518" s="49">
        <v>-26.745999999999999</v>
      </c>
      <c r="H518" s="49">
        <v>-17.286000000000001</v>
      </c>
      <c r="I518" s="49">
        <v>103.931</v>
      </c>
      <c r="J518" s="49">
        <v>-13.086</v>
      </c>
      <c r="K518" s="49">
        <v>-19.253</v>
      </c>
    </row>
    <row r="519" spans="1:11" x14ac:dyDescent="0.45">
      <c r="A519" s="1">
        <v>6</v>
      </c>
      <c r="B519" s="1">
        <v>4</v>
      </c>
      <c r="C519" s="1">
        <v>1</v>
      </c>
      <c r="D519" s="1">
        <v>1</v>
      </c>
      <c r="E519" s="1" t="s">
        <v>10</v>
      </c>
      <c r="F519" s="49">
        <v>-22.532</v>
      </c>
      <c r="G519" s="49">
        <v>-14.537000000000001</v>
      </c>
      <c r="H519" s="49">
        <v>13.021000000000001</v>
      </c>
      <c r="I519" s="49">
        <v>-78.655000000000001</v>
      </c>
      <c r="J519" s="49">
        <v>9.923</v>
      </c>
      <c r="K519" s="49">
        <v>14.599</v>
      </c>
    </row>
    <row r="520" spans="1:11" x14ac:dyDescent="0.45">
      <c r="A520" s="1">
        <v>6</v>
      </c>
      <c r="B520" s="1">
        <v>4</v>
      </c>
      <c r="C520" s="1">
        <v>1</v>
      </c>
      <c r="D520" s="1">
        <v>1</v>
      </c>
      <c r="E520" s="1" t="s">
        <v>9</v>
      </c>
      <c r="F520" s="49">
        <v>70.004000000000005</v>
      </c>
      <c r="G520" s="49">
        <v>45.204999999999998</v>
      </c>
      <c r="H520" s="49">
        <v>8.4190000000000005</v>
      </c>
      <c r="I520" s="49">
        <v>-50.718000000000004</v>
      </c>
      <c r="J520" s="49">
        <v>6.391</v>
      </c>
      <c r="K520" s="49">
        <v>9.4030000000000005</v>
      </c>
    </row>
    <row r="521" spans="1:11" x14ac:dyDescent="0.45">
      <c r="A521" s="1">
        <v>6</v>
      </c>
      <c r="B521" s="1">
        <v>4</v>
      </c>
      <c r="C521" s="1">
        <v>1</v>
      </c>
      <c r="D521" s="1">
        <v>1</v>
      </c>
      <c r="E521" s="1" t="s">
        <v>8</v>
      </c>
      <c r="F521" s="49">
        <v>-59.524000000000001</v>
      </c>
      <c r="G521" s="49">
        <v>-38.423000000000002</v>
      </c>
      <c r="H521" s="49">
        <v>8.4190000000000005</v>
      </c>
      <c r="I521" s="49">
        <v>-50.718000000000004</v>
      </c>
      <c r="J521" s="49">
        <v>6.391</v>
      </c>
      <c r="K521" s="49">
        <v>9.4030000000000005</v>
      </c>
    </row>
    <row r="522" spans="1:11" x14ac:dyDescent="0.45">
      <c r="A522" s="1">
        <v>7</v>
      </c>
      <c r="B522" s="1">
        <v>22</v>
      </c>
      <c r="C522" s="1">
        <v>15</v>
      </c>
      <c r="D522" s="1">
        <v>5</v>
      </c>
      <c r="E522" s="1" t="s">
        <v>11</v>
      </c>
      <c r="F522" s="49">
        <v>-47.052</v>
      </c>
      <c r="G522" s="49">
        <v>-27.797999999999998</v>
      </c>
      <c r="H522" s="49">
        <v>-1.907</v>
      </c>
      <c r="I522" s="49">
        <v>16.062999999999999</v>
      </c>
      <c r="J522" s="49">
        <v>-0.84299999999999997</v>
      </c>
      <c r="K522" s="49">
        <v>-1.2410000000000001</v>
      </c>
    </row>
    <row r="523" spans="1:11" x14ac:dyDescent="0.45">
      <c r="A523" s="1">
        <v>7</v>
      </c>
      <c r="B523" s="1">
        <v>22</v>
      </c>
      <c r="C523" s="1">
        <v>15</v>
      </c>
      <c r="D523" s="1">
        <v>5</v>
      </c>
      <c r="E523" s="1" t="s">
        <v>10</v>
      </c>
      <c r="F523" s="49">
        <v>-67.051000000000002</v>
      </c>
      <c r="G523" s="49">
        <v>-39.198</v>
      </c>
      <c r="H523" s="49">
        <v>2.31</v>
      </c>
      <c r="I523" s="49">
        <v>-19.466999999999999</v>
      </c>
      <c r="J523" s="49">
        <v>1.0189999999999999</v>
      </c>
      <c r="K523" s="49">
        <v>1.4990000000000001</v>
      </c>
    </row>
    <row r="524" spans="1:11" x14ac:dyDescent="0.45">
      <c r="A524" s="1">
        <v>7</v>
      </c>
      <c r="B524" s="1">
        <v>22</v>
      </c>
      <c r="C524" s="1">
        <v>15</v>
      </c>
      <c r="D524" s="1">
        <v>5</v>
      </c>
      <c r="E524" s="1" t="s">
        <v>9</v>
      </c>
      <c r="F524" s="49">
        <v>93.884</v>
      </c>
      <c r="G524" s="49">
        <v>55.204999999999998</v>
      </c>
      <c r="H524" s="49">
        <v>0.98099999999999998</v>
      </c>
      <c r="I524" s="49">
        <v>-8.2629999999999999</v>
      </c>
      <c r="J524" s="49">
        <v>0.433</v>
      </c>
      <c r="K524" s="49">
        <v>0.63700000000000001</v>
      </c>
    </row>
    <row r="525" spans="1:11" x14ac:dyDescent="0.45">
      <c r="A525" s="1">
        <v>7</v>
      </c>
      <c r="B525" s="1">
        <v>22</v>
      </c>
      <c r="C525" s="1">
        <v>15</v>
      </c>
      <c r="D525" s="1">
        <v>5</v>
      </c>
      <c r="E525" s="1" t="s">
        <v>8</v>
      </c>
      <c r="F525" s="49">
        <v>-103.185</v>
      </c>
      <c r="G525" s="49">
        <v>-60.508000000000003</v>
      </c>
      <c r="H525" s="49">
        <v>0.98099999999999998</v>
      </c>
      <c r="I525" s="49">
        <v>-8.2629999999999999</v>
      </c>
      <c r="J525" s="49">
        <v>0.433</v>
      </c>
      <c r="K525" s="49">
        <v>0.63700000000000001</v>
      </c>
    </row>
    <row r="526" spans="1:11" x14ac:dyDescent="0.45">
      <c r="A526" s="1">
        <v>7</v>
      </c>
      <c r="B526" s="1">
        <v>22</v>
      </c>
      <c r="C526" s="1">
        <v>15</v>
      </c>
      <c r="D526" s="1">
        <v>4</v>
      </c>
      <c r="E526" s="1" t="s">
        <v>11</v>
      </c>
      <c r="F526" s="49">
        <v>-73.635000000000005</v>
      </c>
      <c r="G526" s="49">
        <v>-43.926000000000002</v>
      </c>
      <c r="H526" s="49">
        <v>-4.9279999999999999</v>
      </c>
      <c r="I526" s="49">
        <v>40.587000000000003</v>
      </c>
      <c r="J526" s="49">
        <v>-2.1890000000000001</v>
      </c>
      <c r="K526" s="49">
        <v>-3.22</v>
      </c>
    </row>
    <row r="527" spans="1:11" x14ac:dyDescent="0.45">
      <c r="A527" s="1">
        <v>7</v>
      </c>
      <c r="B527" s="1">
        <v>22</v>
      </c>
      <c r="C527" s="1">
        <v>15</v>
      </c>
      <c r="D527" s="1">
        <v>4</v>
      </c>
      <c r="E527" s="1" t="s">
        <v>10</v>
      </c>
      <c r="F527" s="49">
        <v>-66.567999999999998</v>
      </c>
      <c r="G527" s="49">
        <v>-40.018999999999998</v>
      </c>
      <c r="H527" s="49">
        <v>5.9320000000000004</v>
      </c>
      <c r="I527" s="49">
        <v>-48.878999999999998</v>
      </c>
      <c r="J527" s="49">
        <v>2.6339999999999999</v>
      </c>
      <c r="K527" s="49">
        <v>3.875</v>
      </c>
    </row>
    <row r="528" spans="1:11" x14ac:dyDescent="0.45">
      <c r="A528" s="1">
        <v>7</v>
      </c>
      <c r="B528" s="1">
        <v>22</v>
      </c>
      <c r="C528" s="1">
        <v>15</v>
      </c>
      <c r="D528" s="1">
        <v>4</v>
      </c>
      <c r="E528" s="1" t="s">
        <v>9</v>
      </c>
      <c r="F528" s="49">
        <v>118.47499999999999</v>
      </c>
      <c r="G528" s="49">
        <v>70.891000000000005</v>
      </c>
      <c r="H528" s="49">
        <v>2.5249999999999999</v>
      </c>
      <c r="I528" s="49">
        <v>-20.806000000000001</v>
      </c>
      <c r="J528" s="49">
        <v>1.1220000000000001</v>
      </c>
      <c r="K528" s="49">
        <v>1.65</v>
      </c>
    </row>
    <row r="529" spans="1:11" x14ac:dyDescent="0.45">
      <c r="A529" s="1">
        <v>7</v>
      </c>
      <c r="B529" s="1">
        <v>22</v>
      </c>
      <c r="C529" s="1">
        <v>15</v>
      </c>
      <c r="D529" s="1">
        <v>4</v>
      </c>
      <c r="E529" s="1" t="s">
        <v>8</v>
      </c>
      <c r="F529" s="49">
        <v>-115.187</v>
      </c>
      <c r="G529" s="49">
        <v>-69.073999999999998</v>
      </c>
      <c r="H529" s="49">
        <v>2.5249999999999999</v>
      </c>
      <c r="I529" s="49">
        <v>-20.806000000000001</v>
      </c>
      <c r="J529" s="49">
        <v>1.1220000000000001</v>
      </c>
      <c r="K529" s="49">
        <v>1.65</v>
      </c>
    </row>
    <row r="530" spans="1:11" x14ac:dyDescent="0.45">
      <c r="A530" s="1">
        <v>7</v>
      </c>
      <c r="B530" s="1">
        <v>22</v>
      </c>
      <c r="C530" s="1">
        <v>15</v>
      </c>
      <c r="D530" s="1">
        <v>3</v>
      </c>
      <c r="E530" s="1" t="s">
        <v>11</v>
      </c>
      <c r="F530" s="49">
        <v>-66.84</v>
      </c>
      <c r="G530" s="49">
        <v>-39.97</v>
      </c>
      <c r="H530" s="49">
        <v>-7.4660000000000002</v>
      </c>
      <c r="I530" s="49">
        <v>59.112000000000002</v>
      </c>
      <c r="J530" s="49">
        <v>-3.218</v>
      </c>
      <c r="K530" s="49">
        <v>-4.734</v>
      </c>
    </row>
    <row r="531" spans="1:11" x14ac:dyDescent="0.45">
      <c r="A531" s="1">
        <v>7</v>
      </c>
      <c r="B531" s="1">
        <v>22</v>
      </c>
      <c r="C531" s="1">
        <v>15</v>
      </c>
      <c r="D531" s="1">
        <v>3</v>
      </c>
      <c r="E531" s="1" t="s">
        <v>10</v>
      </c>
      <c r="F531" s="49">
        <v>-71.736000000000004</v>
      </c>
      <c r="G531" s="49">
        <v>-43.064999999999998</v>
      </c>
      <c r="H531" s="49">
        <v>9.0890000000000004</v>
      </c>
      <c r="I531" s="49">
        <v>-71.903999999999996</v>
      </c>
      <c r="J531" s="49">
        <v>3.9140000000000001</v>
      </c>
      <c r="K531" s="49">
        <v>5.758</v>
      </c>
    </row>
    <row r="532" spans="1:11" x14ac:dyDescent="0.45">
      <c r="A532" s="1">
        <v>7</v>
      </c>
      <c r="B532" s="1">
        <v>22</v>
      </c>
      <c r="C532" s="1">
        <v>15</v>
      </c>
      <c r="D532" s="1">
        <v>3</v>
      </c>
      <c r="E532" s="1" t="s">
        <v>9</v>
      </c>
      <c r="F532" s="49">
        <v>115.69199999999999</v>
      </c>
      <c r="G532" s="49">
        <v>69.263000000000005</v>
      </c>
      <c r="H532" s="49">
        <v>3.85</v>
      </c>
      <c r="I532" s="49">
        <v>-30.469000000000001</v>
      </c>
      <c r="J532" s="49">
        <v>1.6579999999999999</v>
      </c>
      <c r="K532" s="49">
        <v>2.44</v>
      </c>
    </row>
    <row r="533" spans="1:11" x14ac:dyDescent="0.45">
      <c r="A533" s="1">
        <v>7</v>
      </c>
      <c r="B533" s="1">
        <v>22</v>
      </c>
      <c r="C533" s="1">
        <v>15</v>
      </c>
      <c r="D533" s="1">
        <v>3</v>
      </c>
      <c r="E533" s="1" t="s">
        <v>8</v>
      </c>
      <c r="F533" s="49">
        <v>-117.97</v>
      </c>
      <c r="G533" s="49">
        <v>-70.701999999999998</v>
      </c>
      <c r="H533" s="49">
        <v>3.85</v>
      </c>
      <c r="I533" s="49">
        <v>-30.469000000000001</v>
      </c>
      <c r="J533" s="49">
        <v>1.6579999999999999</v>
      </c>
      <c r="K533" s="49">
        <v>2.44</v>
      </c>
    </row>
    <row r="534" spans="1:11" x14ac:dyDescent="0.45">
      <c r="A534" s="1">
        <v>7</v>
      </c>
      <c r="B534" s="1">
        <v>22</v>
      </c>
      <c r="C534" s="1">
        <v>15</v>
      </c>
      <c r="D534" s="1">
        <v>2</v>
      </c>
      <c r="E534" s="1" t="s">
        <v>11</v>
      </c>
      <c r="F534" s="49">
        <v>-63.262</v>
      </c>
      <c r="G534" s="49">
        <v>-37.817999999999998</v>
      </c>
      <c r="H534" s="49">
        <v>-9.6159999999999997</v>
      </c>
      <c r="I534" s="49">
        <v>74.346999999999994</v>
      </c>
      <c r="J534" s="49">
        <v>-4.0439999999999996</v>
      </c>
      <c r="K534" s="49">
        <v>-5.9489999999999998</v>
      </c>
    </row>
    <row r="535" spans="1:11" x14ac:dyDescent="0.45">
      <c r="A535" s="1">
        <v>7</v>
      </c>
      <c r="B535" s="1">
        <v>22</v>
      </c>
      <c r="C535" s="1">
        <v>15</v>
      </c>
      <c r="D535" s="1">
        <v>2</v>
      </c>
      <c r="E535" s="1" t="s">
        <v>10</v>
      </c>
      <c r="F535" s="49">
        <v>-78.075000000000003</v>
      </c>
      <c r="G535" s="49">
        <v>-46.91</v>
      </c>
      <c r="H535" s="49">
        <v>11.625</v>
      </c>
      <c r="I535" s="49">
        <v>-90.057000000000002</v>
      </c>
      <c r="J535" s="49">
        <v>4.8890000000000002</v>
      </c>
      <c r="K535" s="49">
        <v>7.1929999999999996</v>
      </c>
    </row>
    <row r="536" spans="1:11" x14ac:dyDescent="0.45">
      <c r="A536" s="1">
        <v>7</v>
      </c>
      <c r="B536" s="1">
        <v>22</v>
      </c>
      <c r="C536" s="1">
        <v>15</v>
      </c>
      <c r="D536" s="1">
        <v>2</v>
      </c>
      <c r="E536" s="1" t="s">
        <v>9</v>
      </c>
      <c r="F536" s="49">
        <v>113.386</v>
      </c>
      <c r="G536" s="49">
        <v>67.867999999999995</v>
      </c>
      <c r="H536" s="49">
        <v>4.9400000000000004</v>
      </c>
      <c r="I536" s="49">
        <v>-38.232999999999997</v>
      </c>
      <c r="J536" s="49">
        <v>2.0779999999999998</v>
      </c>
      <c r="K536" s="49">
        <v>3.056</v>
      </c>
    </row>
    <row r="537" spans="1:11" x14ac:dyDescent="0.45">
      <c r="A537" s="1">
        <v>7</v>
      </c>
      <c r="B537" s="1">
        <v>22</v>
      </c>
      <c r="C537" s="1">
        <v>15</v>
      </c>
      <c r="D537" s="1">
        <v>2</v>
      </c>
      <c r="E537" s="1" t="s">
        <v>8</v>
      </c>
      <c r="F537" s="49">
        <v>-120.276</v>
      </c>
      <c r="G537" s="49">
        <v>-72.096999999999994</v>
      </c>
      <c r="H537" s="49">
        <v>4.9400000000000004</v>
      </c>
      <c r="I537" s="49">
        <v>-38.232999999999997</v>
      </c>
      <c r="J537" s="49">
        <v>2.0779999999999998</v>
      </c>
      <c r="K537" s="49">
        <v>3.056</v>
      </c>
    </row>
    <row r="538" spans="1:11" x14ac:dyDescent="0.45">
      <c r="A538" s="1">
        <v>7</v>
      </c>
      <c r="B538" s="1">
        <v>22</v>
      </c>
      <c r="C538" s="1">
        <v>15</v>
      </c>
      <c r="D538" s="1">
        <v>1</v>
      </c>
      <c r="E538" s="1" t="s">
        <v>11</v>
      </c>
      <c r="F538" s="49">
        <v>-51.462000000000003</v>
      </c>
      <c r="G538" s="49">
        <v>-30.817</v>
      </c>
      <c r="H538" s="49">
        <v>-10.222</v>
      </c>
      <c r="I538" s="49">
        <v>74.756</v>
      </c>
      <c r="J538" s="49">
        <v>-4.165</v>
      </c>
      <c r="K538" s="49">
        <v>-6.1280000000000001</v>
      </c>
    </row>
    <row r="539" spans="1:11" x14ac:dyDescent="0.45">
      <c r="A539" s="1">
        <v>7</v>
      </c>
      <c r="B539" s="1">
        <v>22</v>
      </c>
      <c r="C539" s="1">
        <v>15</v>
      </c>
      <c r="D539" s="1">
        <v>1</v>
      </c>
      <c r="E539" s="1" t="s">
        <v>10</v>
      </c>
      <c r="F539" s="49">
        <v>-93.289000000000001</v>
      </c>
      <c r="G539" s="49">
        <v>-55.593000000000004</v>
      </c>
      <c r="H539" s="49">
        <v>12.972</v>
      </c>
      <c r="I539" s="49">
        <v>-94.653999999999996</v>
      </c>
      <c r="J539" s="49">
        <v>5.2779999999999996</v>
      </c>
      <c r="K539" s="49">
        <v>7.766</v>
      </c>
    </row>
    <row r="540" spans="1:11" x14ac:dyDescent="0.45">
      <c r="A540" s="1">
        <v>7</v>
      </c>
      <c r="B540" s="1">
        <v>22</v>
      </c>
      <c r="C540" s="1">
        <v>15</v>
      </c>
      <c r="D540" s="1">
        <v>1</v>
      </c>
      <c r="E540" s="1" t="s">
        <v>9</v>
      </c>
      <c r="F540" s="49">
        <v>111.66200000000001</v>
      </c>
      <c r="G540" s="49">
        <v>66.864999999999995</v>
      </c>
      <c r="H540" s="49">
        <v>5.3940000000000001</v>
      </c>
      <c r="I540" s="49">
        <v>-39.398000000000003</v>
      </c>
      <c r="J540" s="49">
        <v>2.1960000000000002</v>
      </c>
      <c r="K540" s="49">
        <v>3.2309999999999999</v>
      </c>
    </row>
    <row r="541" spans="1:11" x14ac:dyDescent="0.45">
      <c r="A541" s="1">
        <v>7</v>
      </c>
      <c r="B541" s="1">
        <v>22</v>
      </c>
      <c r="C541" s="1">
        <v>15</v>
      </c>
      <c r="D541" s="1">
        <v>1</v>
      </c>
      <c r="E541" s="1" t="s">
        <v>8</v>
      </c>
      <c r="F541" s="49">
        <v>-131.11600000000001</v>
      </c>
      <c r="G541" s="49">
        <v>-78.388999999999996</v>
      </c>
      <c r="H541" s="49">
        <v>5.3940000000000001</v>
      </c>
      <c r="I541" s="49">
        <v>-39.398000000000003</v>
      </c>
      <c r="J541" s="49">
        <v>2.1960000000000002</v>
      </c>
      <c r="K541" s="49">
        <v>3.2309999999999999</v>
      </c>
    </row>
    <row r="542" spans="1:11" x14ac:dyDescent="0.45">
      <c r="A542" s="1">
        <v>7</v>
      </c>
      <c r="B542" s="1">
        <v>15</v>
      </c>
      <c r="C542" s="1">
        <v>8</v>
      </c>
      <c r="D542" s="1">
        <v>5</v>
      </c>
      <c r="E542" s="1" t="s">
        <v>11</v>
      </c>
      <c r="F542" s="49">
        <v>-65.001000000000005</v>
      </c>
      <c r="G542" s="49">
        <v>-38.140999999999998</v>
      </c>
      <c r="H542" s="49">
        <v>-3.008</v>
      </c>
      <c r="I542" s="49">
        <v>25.335000000000001</v>
      </c>
      <c r="J542" s="49">
        <v>-1.331</v>
      </c>
      <c r="K542" s="49">
        <v>-1.958</v>
      </c>
    </row>
    <row r="543" spans="1:11" x14ac:dyDescent="0.45">
      <c r="A543" s="1">
        <v>7</v>
      </c>
      <c r="B543" s="1">
        <v>15</v>
      </c>
      <c r="C543" s="1">
        <v>8</v>
      </c>
      <c r="D543" s="1">
        <v>5</v>
      </c>
      <c r="E543" s="1" t="s">
        <v>10</v>
      </c>
      <c r="F543" s="49">
        <v>-63.155000000000001</v>
      </c>
      <c r="G543" s="49">
        <v>-37.090000000000003</v>
      </c>
      <c r="H543" s="49">
        <v>2.9590000000000001</v>
      </c>
      <c r="I543" s="49">
        <v>-24.914000000000001</v>
      </c>
      <c r="J543" s="49">
        <v>1.3089999999999999</v>
      </c>
      <c r="K543" s="49">
        <v>1.927</v>
      </c>
    </row>
    <row r="544" spans="1:11" x14ac:dyDescent="0.45">
      <c r="A544" s="1">
        <v>7</v>
      </c>
      <c r="B544" s="1">
        <v>15</v>
      </c>
      <c r="C544" s="1">
        <v>8</v>
      </c>
      <c r="D544" s="1">
        <v>5</v>
      </c>
      <c r="E544" s="1" t="s">
        <v>9</v>
      </c>
      <c r="F544" s="49">
        <v>94.402000000000001</v>
      </c>
      <c r="G544" s="49">
        <v>55.421999999999997</v>
      </c>
      <c r="H544" s="49">
        <v>1.4550000000000001</v>
      </c>
      <c r="I544" s="49">
        <v>-12.256</v>
      </c>
      <c r="J544" s="49">
        <v>0.64400000000000002</v>
      </c>
      <c r="K544" s="49">
        <v>0.94699999999999995</v>
      </c>
    </row>
    <row r="545" spans="1:11" x14ac:dyDescent="0.45">
      <c r="A545" s="1">
        <v>7</v>
      </c>
      <c r="B545" s="1">
        <v>15</v>
      </c>
      <c r="C545" s="1">
        <v>8</v>
      </c>
      <c r="D545" s="1">
        <v>5</v>
      </c>
      <c r="E545" s="1" t="s">
        <v>8</v>
      </c>
      <c r="F545" s="49">
        <v>-93.501000000000005</v>
      </c>
      <c r="G545" s="49">
        <v>-54.908999999999999</v>
      </c>
      <c r="H545" s="49">
        <v>1.4550000000000001</v>
      </c>
      <c r="I545" s="49">
        <v>-12.256</v>
      </c>
      <c r="J545" s="49">
        <v>0.64400000000000002</v>
      </c>
      <c r="K545" s="49">
        <v>0.94699999999999995</v>
      </c>
    </row>
    <row r="546" spans="1:11" x14ac:dyDescent="0.45">
      <c r="A546" s="1">
        <v>7</v>
      </c>
      <c r="B546" s="1">
        <v>15</v>
      </c>
      <c r="C546" s="1">
        <v>8</v>
      </c>
      <c r="D546" s="1">
        <v>4</v>
      </c>
      <c r="E546" s="1" t="s">
        <v>11</v>
      </c>
      <c r="F546" s="49">
        <v>-73.177999999999997</v>
      </c>
      <c r="G546" s="49">
        <v>-43.908000000000001</v>
      </c>
      <c r="H546" s="49">
        <v>-7.5419999999999998</v>
      </c>
      <c r="I546" s="49">
        <v>62.076999999999998</v>
      </c>
      <c r="J546" s="49">
        <v>-3.3490000000000002</v>
      </c>
      <c r="K546" s="49">
        <v>-4.9269999999999996</v>
      </c>
    </row>
    <row r="547" spans="1:11" x14ac:dyDescent="0.45">
      <c r="A547" s="1">
        <v>7</v>
      </c>
      <c r="B547" s="1">
        <v>15</v>
      </c>
      <c r="C547" s="1">
        <v>8</v>
      </c>
      <c r="D547" s="1">
        <v>4</v>
      </c>
      <c r="E547" s="1" t="s">
        <v>10</v>
      </c>
      <c r="F547" s="49">
        <v>-77.275999999999996</v>
      </c>
      <c r="G547" s="49">
        <v>-46.235999999999997</v>
      </c>
      <c r="H547" s="49">
        <v>7.4240000000000004</v>
      </c>
      <c r="I547" s="49">
        <v>-61.100999999999999</v>
      </c>
      <c r="J547" s="49">
        <v>3.2959999999999998</v>
      </c>
      <c r="K547" s="49">
        <v>4.8499999999999996</v>
      </c>
    </row>
    <row r="548" spans="1:11" x14ac:dyDescent="0.45">
      <c r="A548" s="1">
        <v>7</v>
      </c>
      <c r="B548" s="1">
        <v>15</v>
      </c>
      <c r="C548" s="1">
        <v>8</v>
      </c>
      <c r="D548" s="1">
        <v>4</v>
      </c>
      <c r="E548" s="1" t="s">
        <v>9</v>
      </c>
      <c r="F548" s="49">
        <v>110.398</v>
      </c>
      <c r="G548" s="49">
        <v>66.159000000000006</v>
      </c>
      <c r="H548" s="49">
        <v>3.65</v>
      </c>
      <c r="I548" s="49">
        <v>-30.042999999999999</v>
      </c>
      <c r="J548" s="49">
        <v>1.621</v>
      </c>
      <c r="K548" s="49">
        <v>2.3839999999999999</v>
      </c>
    </row>
    <row r="549" spans="1:11" x14ac:dyDescent="0.45">
      <c r="A549" s="1">
        <v>7</v>
      </c>
      <c r="B549" s="1">
        <v>15</v>
      </c>
      <c r="C549" s="1">
        <v>8</v>
      </c>
      <c r="D549" s="1">
        <v>4</v>
      </c>
      <c r="E549" s="1" t="s">
        <v>8</v>
      </c>
      <c r="F549" s="49">
        <v>-112.396</v>
      </c>
      <c r="G549" s="49">
        <v>-67.296000000000006</v>
      </c>
      <c r="H549" s="49">
        <v>3.65</v>
      </c>
      <c r="I549" s="49">
        <v>-30.042999999999999</v>
      </c>
      <c r="J549" s="49">
        <v>1.621</v>
      </c>
      <c r="K549" s="49">
        <v>2.3839999999999999</v>
      </c>
    </row>
    <row r="550" spans="1:11" x14ac:dyDescent="0.45">
      <c r="A550" s="1">
        <v>7</v>
      </c>
      <c r="B550" s="1">
        <v>15</v>
      </c>
      <c r="C550" s="1">
        <v>8</v>
      </c>
      <c r="D550" s="1">
        <v>3</v>
      </c>
      <c r="E550" s="1" t="s">
        <v>11</v>
      </c>
      <c r="F550" s="49">
        <v>-75.230999999999995</v>
      </c>
      <c r="G550" s="49">
        <v>-45.087000000000003</v>
      </c>
      <c r="H550" s="49">
        <v>-11.391999999999999</v>
      </c>
      <c r="I550" s="49">
        <v>90.102999999999994</v>
      </c>
      <c r="J550" s="49">
        <v>-4.9059999999999997</v>
      </c>
      <c r="K550" s="49">
        <v>-7.218</v>
      </c>
    </row>
    <row r="551" spans="1:11" x14ac:dyDescent="0.45">
      <c r="A551" s="1">
        <v>7</v>
      </c>
      <c r="B551" s="1">
        <v>15</v>
      </c>
      <c r="C551" s="1">
        <v>8</v>
      </c>
      <c r="D551" s="1">
        <v>3</v>
      </c>
      <c r="E551" s="1" t="s">
        <v>10</v>
      </c>
      <c r="F551" s="49">
        <v>-76.022000000000006</v>
      </c>
      <c r="G551" s="49">
        <v>-45.534999999999997</v>
      </c>
      <c r="H551" s="49">
        <v>11.183</v>
      </c>
      <c r="I551" s="49">
        <v>-88.462999999999994</v>
      </c>
      <c r="J551" s="49">
        <v>4.8159999999999998</v>
      </c>
      <c r="K551" s="49">
        <v>7.0860000000000003</v>
      </c>
    </row>
    <row r="552" spans="1:11" x14ac:dyDescent="0.45">
      <c r="A552" s="1">
        <v>7</v>
      </c>
      <c r="B552" s="1">
        <v>15</v>
      </c>
      <c r="C552" s="1">
        <v>8</v>
      </c>
      <c r="D552" s="1">
        <v>3</v>
      </c>
      <c r="E552" s="1" t="s">
        <v>9</v>
      </c>
      <c r="F552" s="49">
        <v>111.20399999999999</v>
      </c>
      <c r="G552" s="49">
        <v>66.617999999999995</v>
      </c>
      <c r="H552" s="49">
        <v>5.5060000000000002</v>
      </c>
      <c r="I552" s="49">
        <v>-43.552999999999997</v>
      </c>
      <c r="J552" s="49">
        <v>2.371</v>
      </c>
      <c r="K552" s="49">
        <v>3.4889999999999999</v>
      </c>
    </row>
    <row r="553" spans="1:11" x14ac:dyDescent="0.45">
      <c r="A553" s="1">
        <v>7</v>
      </c>
      <c r="B553" s="1">
        <v>15</v>
      </c>
      <c r="C553" s="1">
        <v>8</v>
      </c>
      <c r="D553" s="1">
        <v>3</v>
      </c>
      <c r="E553" s="1" t="s">
        <v>8</v>
      </c>
      <c r="F553" s="49">
        <v>-111.59</v>
      </c>
      <c r="G553" s="49">
        <v>-66.837000000000003</v>
      </c>
      <c r="H553" s="49">
        <v>5.5060000000000002</v>
      </c>
      <c r="I553" s="49">
        <v>-43.552999999999997</v>
      </c>
      <c r="J553" s="49">
        <v>2.371</v>
      </c>
      <c r="K553" s="49">
        <v>3.4889999999999999</v>
      </c>
    </row>
    <row r="554" spans="1:11" x14ac:dyDescent="0.45">
      <c r="A554" s="1">
        <v>7</v>
      </c>
      <c r="B554" s="1">
        <v>15</v>
      </c>
      <c r="C554" s="1">
        <v>8</v>
      </c>
      <c r="D554" s="1">
        <v>2</v>
      </c>
      <c r="E554" s="1" t="s">
        <v>11</v>
      </c>
      <c r="F554" s="49">
        <v>-75.527000000000001</v>
      </c>
      <c r="G554" s="49">
        <v>-45.22</v>
      </c>
      <c r="H554" s="49">
        <v>-14.369</v>
      </c>
      <c r="I554" s="49">
        <v>111.462</v>
      </c>
      <c r="J554" s="49">
        <v>-6.048</v>
      </c>
      <c r="K554" s="49">
        <v>-8.8979999999999997</v>
      </c>
    </row>
    <row r="555" spans="1:11" x14ac:dyDescent="0.45">
      <c r="A555" s="1">
        <v>7</v>
      </c>
      <c r="B555" s="1">
        <v>15</v>
      </c>
      <c r="C555" s="1">
        <v>8</v>
      </c>
      <c r="D555" s="1">
        <v>2</v>
      </c>
      <c r="E555" s="1" t="s">
        <v>10</v>
      </c>
      <c r="F555" s="49">
        <v>-75.983000000000004</v>
      </c>
      <c r="G555" s="49">
        <v>-45.478000000000002</v>
      </c>
      <c r="H555" s="49">
        <v>14.132999999999999</v>
      </c>
      <c r="I555" s="49">
        <v>-109.587</v>
      </c>
      <c r="J555" s="49">
        <v>5.9489999999999998</v>
      </c>
      <c r="K555" s="49">
        <v>8.7520000000000007</v>
      </c>
    </row>
    <row r="556" spans="1:11" x14ac:dyDescent="0.45">
      <c r="A556" s="1">
        <v>7</v>
      </c>
      <c r="B556" s="1">
        <v>15</v>
      </c>
      <c r="C556" s="1">
        <v>8</v>
      </c>
      <c r="D556" s="1">
        <v>2</v>
      </c>
      <c r="E556" s="1" t="s">
        <v>9</v>
      </c>
      <c r="F556" s="49">
        <v>111.286</v>
      </c>
      <c r="G556" s="49">
        <v>66.665000000000006</v>
      </c>
      <c r="H556" s="49">
        <v>6.952</v>
      </c>
      <c r="I556" s="49">
        <v>-53.914000000000001</v>
      </c>
      <c r="J556" s="49">
        <v>2.9260000000000002</v>
      </c>
      <c r="K556" s="49">
        <v>4.3049999999999997</v>
      </c>
    </row>
    <row r="557" spans="1:11" x14ac:dyDescent="0.45">
      <c r="A557" s="1">
        <v>7</v>
      </c>
      <c r="B557" s="1">
        <v>15</v>
      </c>
      <c r="C557" s="1">
        <v>8</v>
      </c>
      <c r="D557" s="1">
        <v>2</v>
      </c>
      <c r="E557" s="1" t="s">
        <v>8</v>
      </c>
      <c r="F557" s="49">
        <v>-111.508</v>
      </c>
      <c r="G557" s="49">
        <v>-66.790000000000006</v>
      </c>
      <c r="H557" s="49">
        <v>6.952</v>
      </c>
      <c r="I557" s="49">
        <v>-53.914000000000001</v>
      </c>
      <c r="J557" s="49">
        <v>2.9260000000000002</v>
      </c>
      <c r="K557" s="49">
        <v>4.3049999999999997</v>
      </c>
    </row>
    <row r="558" spans="1:11" x14ac:dyDescent="0.45">
      <c r="A558" s="1">
        <v>7</v>
      </c>
      <c r="B558" s="1">
        <v>15</v>
      </c>
      <c r="C558" s="1">
        <v>8</v>
      </c>
      <c r="D558" s="1">
        <v>1</v>
      </c>
      <c r="E558" s="1" t="s">
        <v>11</v>
      </c>
      <c r="F558" s="49">
        <v>-82.021000000000001</v>
      </c>
      <c r="G558" s="49">
        <v>-47.533000000000001</v>
      </c>
      <c r="H558" s="49">
        <v>-16.268999999999998</v>
      </c>
      <c r="I558" s="49">
        <v>118.66800000000001</v>
      </c>
      <c r="J558" s="49">
        <v>-6.62</v>
      </c>
      <c r="K558" s="49">
        <v>-9.74</v>
      </c>
    </row>
    <row r="559" spans="1:11" x14ac:dyDescent="0.45">
      <c r="A559" s="1">
        <v>7</v>
      </c>
      <c r="B559" s="1">
        <v>15</v>
      </c>
      <c r="C559" s="1">
        <v>8</v>
      </c>
      <c r="D559" s="1">
        <v>1</v>
      </c>
      <c r="E559" s="1" t="s">
        <v>10</v>
      </c>
      <c r="F559" s="49">
        <v>-76.480999999999995</v>
      </c>
      <c r="G559" s="49">
        <v>-44.204999999999998</v>
      </c>
      <c r="H559" s="49">
        <v>15.859</v>
      </c>
      <c r="I559" s="49">
        <v>-115.73</v>
      </c>
      <c r="J559" s="49">
        <v>6.4550000000000001</v>
      </c>
      <c r="K559" s="49">
        <v>9.4969999999999999</v>
      </c>
    </row>
    <row r="560" spans="1:11" x14ac:dyDescent="0.45">
      <c r="A560" s="1">
        <v>7</v>
      </c>
      <c r="B560" s="1">
        <v>15</v>
      </c>
      <c r="C560" s="1">
        <v>8</v>
      </c>
      <c r="D560" s="1">
        <v>1</v>
      </c>
      <c r="E560" s="1" t="s">
        <v>9</v>
      </c>
      <c r="F560" s="49">
        <v>117.09399999999999</v>
      </c>
      <c r="G560" s="49">
        <v>67.539000000000001</v>
      </c>
      <c r="H560" s="49">
        <v>7.8360000000000003</v>
      </c>
      <c r="I560" s="49">
        <v>-57.17</v>
      </c>
      <c r="J560" s="49">
        <v>3.1890000000000001</v>
      </c>
      <c r="K560" s="49">
        <v>4.6920000000000002</v>
      </c>
    </row>
    <row r="561" spans="1:11" x14ac:dyDescent="0.45">
      <c r="A561" s="1">
        <v>7</v>
      </c>
      <c r="B561" s="1">
        <v>15</v>
      </c>
      <c r="C561" s="1">
        <v>8</v>
      </c>
      <c r="D561" s="1">
        <v>1</v>
      </c>
      <c r="E561" s="1" t="s">
        <v>8</v>
      </c>
      <c r="F561" s="49">
        <v>-114.392</v>
      </c>
      <c r="G561" s="49">
        <v>-65.915999999999997</v>
      </c>
      <c r="H561" s="49">
        <v>7.8360000000000003</v>
      </c>
      <c r="I561" s="49">
        <v>-57.17</v>
      </c>
      <c r="J561" s="49">
        <v>3.1890000000000001</v>
      </c>
      <c r="K561" s="49">
        <v>4.6920000000000002</v>
      </c>
    </row>
    <row r="562" spans="1:11" x14ac:dyDescent="0.45">
      <c r="A562" s="1">
        <v>7</v>
      </c>
      <c r="B562" s="1">
        <v>8</v>
      </c>
      <c r="C562" s="1">
        <v>5</v>
      </c>
      <c r="D562" s="1">
        <v>5</v>
      </c>
      <c r="E562" s="1" t="s">
        <v>11</v>
      </c>
      <c r="F562" s="49">
        <v>-55.747999999999998</v>
      </c>
      <c r="G562" s="49">
        <v>-32.755000000000003</v>
      </c>
      <c r="H562" s="49">
        <v>-2.9449999999999998</v>
      </c>
      <c r="I562" s="49">
        <v>24.827999999999999</v>
      </c>
      <c r="J562" s="49">
        <v>-1.296</v>
      </c>
      <c r="K562" s="49">
        <v>-1.907</v>
      </c>
    </row>
    <row r="563" spans="1:11" x14ac:dyDescent="0.45">
      <c r="A563" s="1">
        <v>7</v>
      </c>
      <c r="B563" s="1">
        <v>8</v>
      </c>
      <c r="C563" s="1">
        <v>5</v>
      </c>
      <c r="D563" s="1">
        <v>5</v>
      </c>
      <c r="E563" s="1" t="s">
        <v>10</v>
      </c>
      <c r="F563" s="49">
        <v>-53.161999999999999</v>
      </c>
      <c r="G563" s="49">
        <v>-31.094000000000001</v>
      </c>
      <c r="H563" s="49">
        <v>2.9990000000000001</v>
      </c>
      <c r="I563" s="49">
        <v>-25.285</v>
      </c>
      <c r="J563" s="49">
        <v>1.321</v>
      </c>
      <c r="K563" s="49">
        <v>1.9430000000000001</v>
      </c>
    </row>
    <row r="564" spans="1:11" x14ac:dyDescent="0.45">
      <c r="A564" s="1">
        <v>7</v>
      </c>
      <c r="B564" s="1">
        <v>8</v>
      </c>
      <c r="C564" s="1">
        <v>5</v>
      </c>
      <c r="D564" s="1">
        <v>5</v>
      </c>
      <c r="E564" s="1" t="s">
        <v>9</v>
      </c>
      <c r="F564" s="49">
        <v>88.813999999999993</v>
      </c>
      <c r="G564" s="49">
        <v>52.119</v>
      </c>
      <c r="H564" s="49">
        <v>1.6060000000000001</v>
      </c>
      <c r="I564" s="49">
        <v>-13.544</v>
      </c>
      <c r="J564" s="49">
        <v>0.70699999999999996</v>
      </c>
      <c r="K564" s="49">
        <v>1.0409999999999999</v>
      </c>
    </row>
    <row r="565" spans="1:11" x14ac:dyDescent="0.45">
      <c r="A565" s="1">
        <v>7</v>
      </c>
      <c r="B565" s="1">
        <v>8</v>
      </c>
      <c r="C565" s="1">
        <v>5</v>
      </c>
      <c r="D565" s="1">
        <v>5</v>
      </c>
      <c r="E565" s="1" t="s">
        <v>8</v>
      </c>
      <c r="F565" s="49">
        <v>-87.417000000000002</v>
      </c>
      <c r="G565" s="49">
        <v>-51.222000000000001</v>
      </c>
      <c r="H565" s="49">
        <v>1.6060000000000001</v>
      </c>
      <c r="I565" s="49">
        <v>-13.544</v>
      </c>
      <c r="J565" s="49">
        <v>0.70699999999999996</v>
      </c>
      <c r="K565" s="49">
        <v>1.0409999999999999</v>
      </c>
    </row>
    <row r="566" spans="1:11" x14ac:dyDescent="0.45">
      <c r="A566" s="1">
        <v>7</v>
      </c>
      <c r="B566" s="1">
        <v>8</v>
      </c>
      <c r="C566" s="1">
        <v>5</v>
      </c>
      <c r="D566" s="1">
        <v>4</v>
      </c>
      <c r="E566" s="1" t="s">
        <v>11</v>
      </c>
      <c r="F566" s="49">
        <v>-66.459000000000003</v>
      </c>
      <c r="G566" s="49">
        <v>-39.841000000000001</v>
      </c>
      <c r="H566" s="49">
        <v>-7.5860000000000003</v>
      </c>
      <c r="I566" s="49">
        <v>62.533000000000001</v>
      </c>
      <c r="J566" s="49">
        <v>-3.3679999999999999</v>
      </c>
      <c r="K566" s="49">
        <v>-4.9550000000000001</v>
      </c>
    </row>
    <row r="567" spans="1:11" x14ac:dyDescent="0.45">
      <c r="A567" s="1">
        <v>7</v>
      </c>
      <c r="B567" s="1">
        <v>8</v>
      </c>
      <c r="C567" s="1">
        <v>5</v>
      </c>
      <c r="D567" s="1">
        <v>4</v>
      </c>
      <c r="E567" s="1" t="s">
        <v>10</v>
      </c>
      <c r="F567" s="49">
        <v>-61.127000000000002</v>
      </c>
      <c r="G567" s="49">
        <v>-36.518999999999998</v>
      </c>
      <c r="H567" s="49">
        <v>7.6749999999999998</v>
      </c>
      <c r="I567" s="49">
        <v>-63.261000000000003</v>
      </c>
      <c r="J567" s="49">
        <v>3.4079999999999999</v>
      </c>
      <c r="K567" s="49">
        <v>5.0140000000000002</v>
      </c>
    </row>
    <row r="568" spans="1:11" x14ac:dyDescent="0.45">
      <c r="A568" s="1">
        <v>7</v>
      </c>
      <c r="B568" s="1">
        <v>8</v>
      </c>
      <c r="C568" s="1">
        <v>5</v>
      </c>
      <c r="D568" s="1">
        <v>4</v>
      </c>
      <c r="E568" s="1" t="s">
        <v>9</v>
      </c>
      <c r="F568" s="49">
        <v>105.892</v>
      </c>
      <c r="G568" s="49">
        <v>63.390999999999998</v>
      </c>
      <c r="H568" s="49">
        <v>4.125</v>
      </c>
      <c r="I568" s="49">
        <v>-33.999000000000002</v>
      </c>
      <c r="J568" s="49">
        <v>1.831</v>
      </c>
      <c r="K568" s="49">
        <v>2.694</v>
      </c>
    </row>
    <row r="569" spans="1:11" x14ac:dyDescent="0.45">
      <c r="A569" s="1">
        <v>7</v>
      </c>
      <c r="B569" s="1">
        <v>8</v>
      </c>
      <c r="C569" s="1">
        <v>5</v>
      </c>
      <c r="D569" s="1">
        <v>4</v>
      </c>
      <c r="E569" s="1" t="s">
        <v>8</v>
      </c>
      <c r="F569" s="49">
        <v>-103.01</v>
      </c>
      <c r="G569" s="49">
        <v>-61.594999999999999</v>
      </c>
      <c r="H569" s="49">
        <v>4.125</v>
      </c>
      <c r="I569" s="49">
        <v>-33.999000000000002</v>
      </c>
      <c r="J569" s="49">
        <v>1.831</v>
      </c>
      <c r="K569" s="49">
        <v>2.694</v>
      </c>
    </row>
    <row r="570" spans="1:11" x14ac:dyDescent="0.45">
      <c r="A570" s="1">
        <v>7</v>
      </c>
      <c r="B570" s="1">
        <v>8</v>
      </c>
      <c r="C570" s="1">
        <v>5</v>
      </c>
      <c r="D570" s="1">
        <v>3</v>
      </c>
      <c r="E570" s="1" t="s">
        <v>11</v>
      </c>
      <c r="F570" s="49">
        <v>-66.335999999999999</v>
      </c>
      <c r="G570" s="49">
        <v>-39.749000000000002</v>
      </c>
      <c r="H570" s="49">
        <v>-11.71</v>
      </c>
      <c r="I570" s="49">
        <v>92.623000000000005</v>
      </c>
      <c r="J570" s="49">
        <v>-5.0410000000000004</v>
      </c>
      <c r="K570" s="49">
        <v>-7.4160000000000004</v>
      </c>
    </row>
    <row r="571" spans="1:11" x14ac:dyDescent="0.45">
      <c r="A571" s="1">
        <v>7</v>
      </c>
      <c r="B571" s="1">
        <v>8</v>
      </c>
      <c r="C571" s="1">
        <v>5</v>
      </c>
      <c r="D571" s="1">
        <v>3</v>
      </c>
      <c r="E571" s="1" t="s">
        <v>10</v>
      </c>
      <c r="F571" s="49">
        <v>-62.023000000000003</v>
      </c>
      <c r="G571" s="49">
        <v>-37.048000000000002</v>
      </c>
      <c r="H571" s="49">
        <v>11.83</v>
      </c>
      <c r="I571" s="49">
        <v>-93.566000000000003</v>
      </c>
      <c r="J571" s="49">
        <v>5.093</v>
      </c>
      <c r="K571" s="49">
        <v>7.492</v>
      </c>
    </row>
    <row r="572" spans="1:11" x14ac:dyDescent="0.45">
      <c r="A572" s="1">
        <v>7</v>
      </c>
      <c r="B572" s="1">
        <v>8</v>
      </c>
      <c r="C572" s="1">
        <v>5</v>
      </c>
      <c r="D572" s="1">
        <v>3</v>
      </c>
      <c r="E572" s="1" t="s">
        <v>9</v>
      </c>
      <c r="F572" s="49">
        <v>105.617</v>
      </c>
      <c r="G572" s="49">
        <v>63.222999999999999</v>
      </c>
      <c r="H572" s="49">
        <v>6.3620000000000001</v>
      </c>
      <c r="I572" s="49">
        <v>-50.320999999999998</v>
      </c>
      <c r="J572" s="49">
        <v>2.7389999999999999</v>
      </c>
      <c r="K572" s="49">
        <v>4.0289999999999999</v>
      </c>
    </row>
    <row r="573" spans="1:11" x14ac:dyDescent="0.45">
      <c r="A573" s="1">
        <v>7</v>
      </c>
      <c r="B573" s="1">
        <v>8</v>
      </c>
      <c r="C573" s="1">
        <v>5</v>
      </c>
      <c r="D573" s="1">
        <v>3</v>
      </c>
      <c r="E573" s="1" t="s">
        <v>8</v>
      </c>
      <c r="F573" s="49">
        <v>-103.285</v>
      </c>
      <c r="G573" s="49">
        <v>-61.762999999999998</v>
      </c>
      <c r="H573" s="49">
        <v>6.3620000000000001</v>
      </c>
      <c r="I573" s="49">
        <v>-50.320999999999998</v>
      </c>
      <c r="J573" s="49">
        <v>2.7389999999999999</v>
      </c>
      <c r="K573" s="49">
        <v>4.0289999999999999</v>
      </c>
    </row>
    <row r="574" spans="1:11" x14ac:dyDescent="0.45">
      <c r="A574" s="1">
        <v>7</v>
      </c>
      <c r="B574" s="1">
        <v>8</v>
      </c>
      <c r="C574" s="1">
        <v>5</v>
      </c>
      <c r="D574" s="1">
        <v>2</v>
      </c>
      <c r="E574" s="1" t="s">
        <v>11</v>
      </c>
      <c r="F574" s="49">
        <v>-66.108999999999995</v>
      </c>
      <c r="G574" s="49">
        <v>-39.692</v>
      </c>
      <c r="H574" s="49">
        <v>-15.023999999999999</v>
      </c>
      <c r="I574" s="49">
        <v>116.425</v>
      </c>
      <c r="J574" s="49">
        <v>-6.3179999999999996</v>
      </c>
      <c r="K574" s="49">
        <v>-9.2949999999999999</v>
      </c>
    </row>
    <row r="575" spans="1:11" x14ac:dyDescent="0.45">
      <c r="A575" s="1">
        <v>7</v>
      </c>
      <c r="B575" s="1">
        <v>8</v>
      </c>
      <c r="C575" s="1">
        <v>5</v>
      </c>
      <c r="D575" s="1">
        <v>2</v>
      </c>
      <c r="E575" s="1" t="s">
        <v>10</v>
      </c>
      <c r="F575" s="49">
        <v>-62.481000000000002</v>
      </c>
      <c r="G575" s="49">
        <v>-37.295000000000002</v>
      </c>
      <c r="H575" s="49">
        <v>15.124000000000001</v>
      </c>
      <c r="I575" s="49">
        <v>-117.239</v>
      </c>
      <c r="J575" s="49">
        <v>6.3609999999999998</v>
      </c>
      <c r="K575" s="49">
        <v>9.3580000000000005</v>
      </c>
    </row>
    <row r="576" spans="1:11" x14ac:dyDescent="0.45">
      <c r="A576" s="1">
        <v>7</v>
      </c>
      <c r="B576" s="1">
        <v>8</v>
      </c>
      <c r="C576" s="1">
        <v>5</v>
      </c>
      <c r="D576" s="1">
        <v>2</v>
      </c>
      <c r="E576" s="1" t="s">
        <v>9</v>
      </c>
      <c r="F576" s="49">
        <v>105.432</v>
      </c>
      <c r="G576" s="49">
        <v>63.140999999999998</v>
      </c>
      <c r="H576" s="49">
        <v>8.1479999999999997</v>
      </c>
      <c r="I576" s="49">
        <v>-63.152000000000001</v>
      </c>
      <c r="J576" s="49">
        <v>3.427</v>
      </c>
      <c r="K576" s="49">
        <v>5.0410000000000004</v>
      </c>
    </row>
    <row r="577" spans="1:11" x14ac:dyDescent="0.45">
      <c r="A577" s="1">
        <v>7</v>
      </c>
      <c r="B577" s="1">
        <v>8</v>
      </c>
      <c r="C577" s="1">
        <v>5</v>
      </c>
      <c r="D577" s="1">
        <v>2</v>
      </c>
      <c r="E577" s="1" t="s">
        <v>8</v>
      </c>
      <c r="F577" s="49">
        <v>-103.47</v>
      </c>
      <c r="G577" s="49">
        <v>-61.844999999999999</v>
      </c>
      <c r="H577" s="49">
        <v>8.1479999999999997</v>
      </c>
      <c r="I577" s="49">
        <v>-63.152000000000001</v>
      </c>
      <c r="J577" s="49">
        <v>3.427</v>
      </c>
      <c r="K577" s="49">
        <v>5.0410000000000004</v>
      </c>
    </row>
    <row r="578" spans="1:11" x14ac:dyDescent="0.45">
      <c r="A578" s="1">
        <v>7</v>
      </c>
      <c r="B578" s="1">
        <v>8</v>
      </c>
      <c r="C578" s="1">
        <v>5</v>
      </c>
      <c r="D578" s="1">
        <v>1</v>
      </c>
      <c r="E578" s="1" t="s">
        <v>11</v>
      </c>
      <c r="F578" s="49">
        <v>-66.180000000000007</v>
      </c>
      <c r="G578" s="49">
        <v>-39.317</v>
      </c>
      <c r="H578" s="49">
        <v>-17.001999999999999</v>
      </c>
      <c r="I578" s="49">
        <v>123.96</v>
      </c>
      <c r="J578" s="49">
        <v>-6.9139999999999997</v>
      </c>
      <c r="K578" s="49">
        <v>-10.172000000000001</v>
      </c>
    </row>
    <row r="579" spans="1:11" x14ac:dyDescent="0.45">
      <c r="A579" s="1">
        <v>7</v>
      </c>
      <c r="B579" s="1">
        <v>8</v>
      </c>
      <c r="C579" s="1">
        <v>5</v>
      </c>
      <c r="D579" s="1">
        <v>1</v>
      </c>
      <c r="E579" s="1" t="s">
        <v>10</v>
      </c>
      <c r="F579" s="49">
        <v>-64.051000000000002</v>
      </c>
      <c r="G579" s="49">
        <v>-38.398000000000003</v>
      </c>
      <c r="H579" s="49">
        <v>17.184000000000001</v>
      </c>
      <c r="I579" s="49">
        <v>-125.27800000000001</v>
      </c>
      <c r="J579" s="49">
        <v>6.9880000000000004</v>
      </c>
      <c r="K579" s="49">
        <v>10.281000000000001</v>
      </c>
    </row>
    <row r="580" spans="1:11" x14ac:dyDescent="0.45">
      <c r="A580" s="1">
        <v>7</v>
      </c>
      <c r="B580" s="1">
        <v>8</v>
      </c>
      <c r="C580" s="1">
        <v>5</v>
      </c>
      <c r="D580" s="1">
        <v>1</v>
      </c>
      <c r="E580" s="1" t="s">
        <v>9</v>
      </c>
      <c r="F580" s="49">
        <v>105.026</v>
      </c>
      <c r="G580" s="49">
        <v>62.741</v>
      </c>
      <c r="H580" s="49">
        <v>9.2390000000000008</v>
      </c>
      <c r="I580" s="49">
        <v>-67.361999999999995</v>
      </c>
      <c r="J580" s="49">
        <v>3.7570000000000001</v>
      </c>
      <c r="K580" s="49">
        <v>5.5279999999999996</v>
      </c>
    </row>
    <row r="581" spans="1:11" x14ac:dyDescent="0.45">
      <c r="A581" s="1">
        <v>7</v>
      </c>
      <c r="B581" s="1">
        <v>8</v>
      </c>
      <c r="C581" s="1">
        <v>5</v>
      </c>
      <c r="D581" s="1">
        <v>1</v>
      </c>
      <c r="E581" s="1" t="s">
        <v>8</v>
      </c>
      <c r="F581" s="49">
        <v>-103.876</v>
      </c>
      <c r="G581" s="49">
        <v>-62.244999999999997</v>
      </c>
      <c r="H581" s="49">
        <v>9.2390000000000008</v>
      </c>
      <c r="I581" s="49">
        <v>-67.361999999999995</v>
      </c>
      <c r="J581" s="49">
        <v>3.7570000000000001</v>
      </c>
      <c r="K581" s="49">
        <v>5.5279999999999996</v>
      </c>
    </row>
    <row r="582" spans="1:11" x14ac:dyDescent="0.45">
      <c r="A582" s="1">
        <v>7</v>
      </c>
      <c r="B582" s="1">
        <v>5</v>
      </c>
      <c r="C582" s="1">
        <v>2</v>
      </c>
      <c r="D582" s="1">
        <v>5</v>
      </c>
      <c r="E582" s="1" t="s">
        <v>11</v>
      </c>
      <c r="F582" s="49">
        <v>-44.972000000000001</v>
      </c>
      <c r="G582" s="49">
        <v>-26.222999999999999</v>
      </c>
      <c r="H582" s="49">
        <v>-2.4</v>
      </c>
      <c r="I582" s="49">
        <v>20.241</v>
      </c>
      <c r="J582" s="49">
        <v>-1.0529999999999999</v>
      </c>
      <c r="K582" s="49">
        <v>-1.5489999999999999</v>
      </c>
    </row>
    <row r="583" spans="1:11" x14ac:dyDescent="0.45">
      <c r="A583" s="1">
        <v>7</v>
      </c>
      <c r="B583" s="1">
        <v>5</v>
      </c>
      <c r="C583" s="1">
        <v>2</v>
      </c>
      <c r="D583" s="1">
        <v>5</v>
      </c>
      <c r="E583" s="1" t="s">
        <v>10</v>
      </c>
      <c r="F583" s="49">
        <v>-35.209000000000003</v>
      </c>
      <c r="G583" s="49">
        <v>-20.777999999999999</v>
      </c>
      <c r="H583" s="49">
        <v>1.923</v>
      </c>
      <c r="I583" s="49">
        <v>-16.213000000000001</v>
      </c>
      <c r="J583" s="49">
        <v>0.84699999999999998</v>
      </c>
      <c r="K583" s="49">
        <v>1.246</v>
      </c>
    </row>
    <row r="584" spans="1:11" x14ac:dyDescent="0.45">
      <c r="A584" s="1">
        <v>7</v>
      </c>
      <c r="B584" s="1">
        <v>5</v>
      </c>
      <c r="C584" s="1">
        <v>2</v>
      </c>
      <c r="D584" s="1">
        <v>5</v>
      </c>
      <c r="E584" s="1" t="s">
        <v>9</v>
      </c>
      <c r="F584" s="49">
        <v>88.445999999999998</v>
      </c>
      <c r="G584" s="49">
        <v>51.786000000000001</v>
      </c>
      <c r="H584" s="49">
        <v>1.2010000000000001</v>
      </c>
      <c r="I584" s="49">
        <v>-10.125999999999999</v>
      </c>
      <c r="J584" s="49">
        <v>0.52800000000000002</v>
      </c>
      <c r="K584" s="49">
        <v>0.77700000000000002</v>
      </c>
    </row>
    <row r="585" spans="1:11" x14ac:dyDescent="0.45">
      <c r="A585" s="1">
        <v>7</v>
      </c>
      <c r="B585" s="1">
        <v>5</v>
      </c>
      <c r="C585" s="1">
        <v>2</v>
      </c>
      <c r="D585" s="1">
        <v>5</v>
      </c>
      <c r="E585" s="1" t="s">
        <v>8</v>
      </c>
      <c r="F585" s="49">
        <v>-83.022000000000006</v>
      </c>
      <c r="G585" s="49">
        <v>-48.762</v>
      </c>
      <c r="H585" s="49">
        <v>1.2010000000000001</v>
      </c>
      <c r="I585" s="49">
        <v>-10.125999999999999</v>
      </c>
      <c r="J585" s="49">
        <v>0.52800000000000002</v>
      </c>
      <c r="K585" s="49">
        <v>0.77700000000000002</v>
      </c>
    </row>
    <row r="586" spans="1:11" x14ac:dyDescent="0.45">
      <c r="A586" s="1">
        <v>7</v>
      </c>
      <c r="B586" s="1">
        <v>5</v>
      </c>
      <c r="C586" s="1">
        <v>2</v>
      </c>
      <c r="D586" s="1">
        <v>4</v>
      </c>
      <c r="E586" s="1" t="s">
        <v>11</v>
      </c>
      <c r="F586" s="49">
        <v>-41.121000000000002</v>
      </c>
      <c r="G586" s="49">
        <v>-24.757000000000001</v>
      </c>
      <c r="H586" s="49">
        <v>-6.2850000000000001</v>
      </c>
      <c r="I586" s="49">
        <v>51.857999999999997</v>
      </c>
      <c r="J586" s="49">
        <v>-2.7909999999999999</v>
      </c>
      <c r="K586" s="49">
        <v>-4.1059999999999999</v>
      </c>
    </row>
    <row r="587" spans="1:11" x14ac:dyDescent="0.45">
      <c r="A587" s="1">
        <v>7</v>
      </c>
      <c r="B587" s="1">
        <v>5</v>
      </c>
      <c r="C587" s="1">
        <v>2</v>
      </c>
      <c r="D587" s="1">
        <v>4</v>
      </c>
      <c r="E587" s="1" t="s">
        <v>10</v>
      </c>
      <c r="F587" s="49">
        <v>-56.561</v>
      </c>
      <c r="G587" s="49">
        <v>-33.67</v>
      </c>
      <c r="H587" s="49">
        <v>5.0629999999999997</v>
      </c>
      <c r="I587" s="49">
        <v>-41.756</v>
      </c>
      <c r="J587" s="49">
        <v>2.2490000000000001</v>
      </c>
      <c r="K587" s="49">
        <v>3.3090000000000002</v>
      </c>
    </row>
    <row r="588" spans="1:11" x14ac:dyDescent="0.45">
      <c r="A588" s="1">
        <v>7</v>
      </c>
      <c r="B588" s="1">
        <v>5</v>
      </c>
      <c r="C588" s="1">
        <v>2</v>
      </c>
      <c r="D588" s="1">
        <v>4</v>
      </c>
      <c r="E588" s="1" t="s">
        <v>9</v>
      </c>
      <c r="F588" s="49">
        <v>97.338999999999999</v>
      </c>
      <c r="G588" s="49">
        <v>58.328000000000003</v>
      </c>
      <c r="H588" s="49">
        <v>3.1520000000000001</v>
      </c>
      <c r="I588" s="49">
        <v>-26.004000000000001</v>
      </c>
      <c r="J588" s="49">
        <v>1.4</v>
      </c>
      <c r="K588" s="49">
        <v>2.0590000000000002</v>
      </c>
    </row>
    <row r="589" spans="1:11" x14ac:dyDescent="0.45">
      <c r="A589" s="1">
        <v>7</v>
      </c>
      <c r="B589" s="1">
        <v>5</v>
      </c>
      <c r="C589" s="1">
        <v>2</v>
      </c>
      <c r="D589" s="1">
        <v>4</v>
      </c>
      <c r="E589" s="1" t="s">
        <v>8</v>
      </c>
      <c r="F589" s="49">
        <v>-105.917</v>
      </c>
      <c r="G589" s="49">
        <v>-63.28</v>
      </c>
      <c r="H589" s="49">
        <v>3.1520000000000001</v>
      </c>
      <c r="I589" s="49">
        <v>-26.004000000000001</v>
      </c>
      <c r="J589" s="49">
        <v>1.4</v>
      </c>
      <c r="K589" s="49">
        <v>2.0590000000000002</v>
      </c>
    </row>
    <row r="590" spans="1:11" x14ac:dyDescent="0.45">
      <c r="A590" s="1">
        <v>7</v>
      </c>
      <c r="B590" s="1">
        <v>5</v>
      </c>
      <c r="C590" s="1">
        <v>2</v>
      </c>
      <c r="D590" s="1">
        <v>3</v>
      </c>
      <c r="E590" s="1" t="s">
        <v>11</v>
      </c>
      <c r="F590" s="49">
        <v>-46.23</v>
      </c>
      <c r="G590" s="49">
        <v>-27.751000000000001</v>
      </c>
      <c r="H590" s="49">
        <v>-9.8320000000000007</v>
      </c>
      <c r="I590" s="49">
        <v>77.781000000000006</v>
      </c>
      <c r="J590" s="49">
        <v>-4.2320000000000002</v>
      </c>
      <c r="K590" s="49">
        <v>-6.2270000000000003</v>
      </c>
    </row>
    <row r="591" spans="1:11" x14ac:dyDescent="0.45">
      <c r="A591" s="1">
        <v>7</v>
      </c>
      <c r="B591" s="1">
        <v>5</v>
      </c>
      <c r="C591" s="1">
        <v>2</v>
      </c>
      <c r="D591" s="1">
        <v>3</v>
      </c>
      <c r="E591" s="1" t="s">
        <v>10</v>
      </c>
      <c r="F591" s="49">
        <v>-50.856999999999999</v>
      </c>
      <c r="G591" s="49">
        <v>-30.366</v>
      </c>
      <c r="H591" s="49">
        <v>7.8239999999999998</v>
      </c>
      <c r="I591" s="49">
        <v>-61.951000000000001</v>
      </c>
      <c r="J591" s="49">
        <v>3.371</v>
      </c>
      <c r="K591" s="49">
        <v>4.96</v>
      </c>
    </row>
    <row r="592" spans="1:11" x14ac:dyDescent="0.45">
      <c r="A592" s="1">
        <v>7</v>
      </c>
      <c r="B592" s="1">
        <v>5</v>
      </c>
      <c r="C592" s="1">
        <v>2</v>
      </c>
      <c r="D592" s="1">
        <v>3</v>
      </c>
      <c r="E592" s="1" t="s">
        <v>9</v>
      </c>
      <c r="F592" s="49">
        <v>100.343</v>
      </c>
      <c r="G592" s="49">
        <v>60.078000000000003</v>
      </c>
      <c r="H592" s="49">
        <v>4.9039999999999999</v>
      </c>
      <c r="I592" s="49">
        <v>-38.814</v>
      </c>
      <c r="J592" s="49">
        <v>2.1120000000000001</v>
      </c>
      <c r="K592" s="49">
        <v>3.1070000000000002</v>
      </c>
    </row>
    <row r="593" spans="1:11" x14ac:dyDescent="0.45">
      <c r="A593" s="1">
        <v>7</v>
      </c>
      <c r="B593" s="1">
        <v>5</v>
      </c>
      <c r="C593" s="1">
        <v>2</v>
      </c>
      <c r="D593" s="1">
        <v>3</v>
      </c>
      <c r="E593" s="1" t="s">
        <v>8</v>
      </c>
      <c r="F593" s="49">
        <v>-102.913</v>
      </c>
      <c r="G593" s="49">
        <v>-61.53</v>
      </c>
      <c r="H593" s="49">
        <v>4.9039999999999999</v>
      </c>
      <c r="I593" s="49">
        <v>-38.814</v>
      </c>
      <c r="J593" s="49">
        <v>2.1120000000000001</v>
      </c>
      <c r="K593" s="49">
        <v>3.1070000000000002</v>
      </c>
    </row>
    <row r="594" spans="1:11" x14ac:dyDescent="0.45">
      <c r="A594" s="1">
        <v>7</v>
      </c>
      <c r="B594" s="1">
        <v>5</v>
      </c>
      <c r="C594" s="1">
        <v>2</v>
      </c>
      <c r="D594" s="1">
        <v>2</v>
      </c>
      <c r="E594" s="1" t="s">
        <v>11</v>
      </c>
      <c r="F594" s="49">
        <v>-52.631999999999998</v>
      </c>
      <c r="G594" s="49">
        <v>-31.533000000000001</v>
      </c>
      <c r="H594" s="49">
        <v>-12.747999999999999</v>
      </c>
      <c r="I594" s="49">
        <v>98.676000000000002</v>
      </c>
      <c r="J594" s="49">
        <v>-5.3570000000000002</v>
      </c>
      <c r="K594" s="49">
        <v>-7.8819999999999997</v>
      </c>
    </row>
    <row r="595" spans="1:11" x14ac:dyDescent="0.45">
      <c r="A595" s="1">
        <v>7</v>
      </c>
      <c r="B595" s="1">
        <v>5</v>
      </c>
      <c r="C595" s="1">
        <v>2</v>
      </c>
      <c r="D595" s="1">
        <v>2</v>
      </c>
      <c r="E595" s="1" t="s">
        <v>10</v>
      </c>
      <c r="F595" s="49">
        <v>-46.906999999999996</v>
      </c>
      <c r="G595" s="49">
        <v>-28.021999999999998</v>
      </c>
      <c r="H595" s="49">
        <v>10.208</v>
      </c>
      <c r="I595" s="49">
        <v>-78.852999999999994</v>
      </c>
      <c r="J595" s="49">
        <v>4.2889999999999997</v>
      </c>
      <c r="K595" s="49">
        <v>6.3109999999999999</v>
      </c>
    </row>
    <row r="596" spans="1:11" x14ac:dyDescent="0.45">
      <c r="A596" s="1">
        <v>7</v>
      </c>
      <c r="B596" s="1">
        <v>5</v>
      </c>
      <c r="C596" s="1">
        <v>2</v>
      </c>
      <c r="D596" s="1">
        <v>2</v>
      </c>
      <c r="E596" s="1" t="s">
        <v>9</v>
      </c>
      <c r="F596" s="49">
        <v>103.218</v>
      </c>
      <c r="G596" s="49">
        <v>61.779000000000003</v>
      </c>
      <c r="H596" s="49">
        <v>6.3769999999999998</v>
      </c>
      <c r="I596" s="49">
        <v>-49.314</v>
      </c>
      <c r="J596" s="49">
        <v>2.68</v>
      </c>
      <c r="K596" s="49">
        <v>3.9420000000000002</v>
      </c>
    </row>
    <row r="597" spans="1:11" x14ac:dyDescent="0.45">
      <c r="A597" s="1">
        <v>7</v>
      </c>
      <c r="B597" s="1">
        <v>5</v>
      </c>
      <c r="C597" s="1">
        <v>2</v>
      </c>
      <c r="D597" s="1">
        <v>2</v>
      </c>
      <c r="E597" s="1" t="s">
        <v>8</v>
      </c>
      <c r="F597" s="49">
        <v>-100.038</v>
      </c>
      <c r="G597" s="49">
        <v>-59.829000000000001</v>
      </c>
      <c r="H597" s="49">
        <v>6.3769999999999998</v>
      </c>
      <c r="I597" s="49">
        <v>-49.314</v>
      </c>
      <c r="J597" s="49">
        <v>2.68</v>
      </c>
      <c r="K597" s="49">
        <v>3.9420000000000002</v>
      </c>
    </row>
    <row r="598" spans="1:11" x14ac:dyDescent="0.45">
      <c r="A598" s="1">
        <v>7</v>
      </c>
      <c r="B598" s="1">
        <v>5</v>
      </c>
      <c r="C598" s="1">
        <v>2</v>
      </c>
      <c r="D598" s="1">
        <v>1</v>
      </c>
      <c r="E598" s="1" t="s">
        <v>11</v>
      </c>
      <c r="F598" s="49">
        <v>-63.088000000000001</v>
      </c>
      <c r="G598" s="49">
        <v>-37.795999999999999</v>
      </c>
      <c r="H598" s="49">
        <v>-14.23</v>
      </c>
      <c r="I598" s="49">
        <v>103.789</v>
      </c>
      <c r="J598" s="49">
        <v>-5.7869999999999999</v>
      </c>
      <c r="K598" s="49">
        <v>-8.5139999999999993</v>
      </c>
    </row>
    <row r="599" spans="1:11" x14ac:dyDescent="0.45">
      <c r="A599" s="1">
        <v>7</v>
      </c>
      <c r="B599" s="1">
        <v>5</v>
      </c>
      <c r="C599" s="1">
        <v>2</v>
      </c>
      <c r="D599" s="1">
        <v>1</v>
      </c>
      <c r="E599" s="1" t="s">
        <v>10</v>
      </c>
      <c r="F599" s="49">
        <v>-35.945</v>
      </c>
      <c r="G599" s="49">
        <v>-21.48</v>
      </c>
      <c r="H599" s="49">
        <v>10.82</v>
      </c>
      <c r="I599" s="49">
        <v>-79.117000000000004</v>
      </c>
      <c r="J599" s="49">
        <v>4.407</v>
      </c>
      <c r="K599" s="49">
        <v>6.484</v>
      </c>
    </row>
    <row r="600" spans="1:11" x14ac:dyDescent="0.45">
      <c r="A600" s="1">
        <v>7</v>
      </c>
      <c r="B600" s="1">
        <v>5</v>
      </c>
      <c r="C600" s="1">
        <v>2</v>
      </c>
      <c r="D600" s="1">
        <v>1</v>
      </c>
      <c r="E600" s="1" t="s">
        <v>9</v>
      </c>
      <c r="F600" s="49">
        <v>109.16800000000001</v>
      </c>
      <c r="G600" s="49">
        <v>65.335999999999999</v>
      </c>
      <c r="H600" s="49">
        <v>6.9580000000000002</v>
      </c>
      <c r="I600" s="49">
        <v>-50.807000000000002</v>
      </c>
      <c r="J600" s="49">
        <v>2.8319999999999999</v>
      </c>
      <c r="K600" s="49">
        <v>4.1660000000000004</v>
      </c>
    </row>
    <row r="601" spans="1:11" x14ac:dyDescent="0.45">
      <c r="A601" s="1">
        <v>7</v>
      </c>
      <c r="B601" s="1">
        <v>5</v>
      </c>
      <c r="C601" s="1">
        <v>2</v>
      </c>
      <c r="D601" s="1">
        <v>1</v>
      </c>
      <c r="E601" s="1" t="s">
        <v>8</v>
      </c>
      <c r="F601" s="49">
        <v>-94.087999999999994</v>
      </c>
      <c r="G601" s="49">
        <v>-56.271999999999998</v>
      </c>
      <c r="H601" s="49">
        <v>6.9580000000000002</v>
      </c>
      <c r="I601" s="49">
        <v>-50.807000000000002</v>
      </c>
      <c r="J601" s="49">
        <v>2.8319999999999999</v>
      </c>
      <c r="K601" s="49">
        <v>4.1660000000000004</v>
      </c>
    </row>
    <row r="602" spans="1:11" x14ac:dyDescent="0.45">
      <c r="A602" s="1">
        <v>8</v>
      </c>
      <c r="B602" s="1">
        <v>23</v>
      </c>
      <c r="C602" s="1">
        <v>16</v>
      </c>
      <c r="D602" s="1">
        <v>5</v>
      </c>
      <c r="E602" s="1" t="s">
        <v>11</v>
      </c>
      <c r="F602" s="49">
        <v>-32.01</v>
      </c>
      <c r="G602" s="49">
        <v>-20.779</v>
      </c>
      <c r="H602" s="49">
        <v>-2.2010000000000001</v>
      </c>
      <c r="I602" s="49">
        <v>19.170000000000002</v>
      </c>
      <c r="J602" s="49">
        <v>0.19700000000000001</v>
      </c>
      <c r="K602" s="49">
        <v>0.28999999999999998</v>
      </c>
    </row>
    <row r="603" spans="1:11" x14ac:dyDescent="0.45">
      <c r="A603" s="1">
        <v>8</v>
      </c>
      <c r="B603" s="1">
        <v>23</v>
      </c>
      <c r="C603" s="1">
        <v>16</v>
      </c>
      <c r="D603" s="1">
        <v>5</v>
      </c>
      <c r="E603" s="1" t="s">
        <v>10</v>
      </c>
      <c r="F603" s="49">
        <v>-40.209000000000003</v>
      </c>
      <c r="G603" s="49">
        <v>-26.338000000000001</v>
      </c>
      <c r="H603" s="49">
        <v>2.67</v>
      </c>
      <c r="I603" s="49">
        <v>-23.253</v>
      </c>
      <c r="J603" s="49">
        <v>-0.24299999999999999</v>
      </c>
      <c r="K603" s="49">
        <v>-0.35799999999999998</v>
      </c>
    </row>
    <row r="604" spans="1:11" x14ac:dyDescent="0.45">
      <c r="A604" s="1">
        <v>8</v>
      </c>
      <c r="B604" s="1">
        <v>23</v>
      </c>
      <c r="C604" s="1">
        <v>16</v>
      </c>
      <c r="D604" s="1">
        <v>5</v>
      </c>
      <c r="E604" s="1" t="s">
        <v>9</v>
      </c>
      <c r="F604" s="49">
        <v>59.067</v>
      </c>
      <c r="G604" s="49">
        <v>38.633000000000003</v>
      </c>
      <c r="H604" s="49">
        <v>1.133</v>
      </c>
      <c r="I604" s="49">
        <v>-9.8659999999999997</v>
      </c>
      <c r="J604" s="49">
        <v>-0.10199999999999999</v>
      </c>
      <c r="K604" s="49">
        <v>-0.151</v>
      </c>
    </row>
    <row r="605" spans="1:11" x14ac:dyDescent="0.45">
      <c r="A605" s="1">
        <v>8</v>
      </c>
      <c r="B605" s="1">
        <v>23</v>
      </c>
      <c r="C605" s="1">
        <v>16</v>
      </c>
      <c r="D605" s="1">
        <v>5</v>
      </c>
      <c r="E605" s="1" t="s">
        <v>8</v>
      </c>
      <c r="F605" s="49">
        <v>-62.881</v>
      </c>
      <c r="G605" s="49">
        <v>-41.218000000000004</v>
      </c>
      <c r="H605" s="49">
        <v>1.133</v>
      </c>
      <c r="I605" s="49">
        <v>-9.8659999999999997</v>
      </c>
      <c r="J605" s="49">
        <v>-0.10199999999999999</v>
      </c>
      <c r="K605" s="49">
        <v>-0.151</v>
      </c>
    </row>
    <row r="606" spans="1:11" x14ac:dyDescent="0.45">
      <c r="A606" s="1">
        <v>8</v>
      </c>
      <c r="B606" s="1">
        <v>23</v>
      </c>
      <c r="C606" s="1">
        <v>16</v>
      </c>
      <c r="D606" s="1">
        <v>4</v>
      </c>
      <c r="E606" s="1" t="s">
        <v>11</v>
      </c>
      <c r="F606" s="49">
        <v>-50.981000000000002</v>
      </c>
      <c r="G606" s="49">
        <v>-33.012</v>
      </c>
      <c r="H606" s="49">
        <v>-5.5019999999999998</v>
      </c>
      <c r="I606" s="49">
        <v>47.926000000000002</v>
      </c>
      <c r="J606" s="49">
        <v>0.39200000000000002</v>
      </c>
      <c r="K606" s="49">
        <v>0.57699999999999996</v>
      </c>
    </row>
    <row r="607" spans="1:11" x14ac:dyDescent="0.45">
      <c r="A607" s="1">
        <v>8</v>
      </c>
      <c r="B607" s="1">
        <v>23</v>
      </c>
      <c r="C607" s="1">
        <v>16</v>
      </c>
      <c r="D607" s="1">
        <v>4</v>
      </c>
      <c r="E607" s="1" t="s">
        <v>10</v>
      </c>
      <c r="F607" s="49">
        <v>-31.050999999999998</v>
      </c>
      <c r="G607" s="49">
        <v>-21.065000000000001</v>
      </c>
      <c r="H607" s="49">
        <v>6.6280000000000001</v>
      </c>
      <c r="I607" s="49">
        <v>-57.73</v>
      </c>
      <c r="J607" s="49">
        <v>-0.47499999999999998</v>
      </c>
      <c r="K607" s="49">
        <v>-0.69799999999999995</v>
      </c>
    </row>
    <row r="608" spans="1:11" x14ac:dyDescent="0.45">
      <c r="A608" s="1">
        <v>8</v>
      </c>
      <c r="B608" s="1">
        <v>23</v>
      </c>
      <c r="C608" s="1">
        <v>16</v>
      </c>
      <c r="D608" s="1">
        <v>4</v>
      </c>
      <c r="E608" s="1" t="s">
        <v>9</v>
      </c>
      <c r="F608" s="49">
        <v>73.994</v>
      </c>
      <c r="G608" s="49">
        <v>48.401000000000003</v>
      </c>
      <c r="H608" s="49">
        <v>2.8210000000000002</v>
      </c>
      <c r="I608" s="49">
        <v>-24.571000000000002</v>
      </c>
      <c r="J608" s="49">
        <v>-0.20100000000000001</v>
      </c>
      <c r="K608" s="49">
        <v>-0.29599999999999999</v>
      </c>
    </row>
    <row r="609" spans="1:11" x14ac:dyDescent="0.45">
      <c r="A609" s="1">
        <v>8</v>
      </c>
      <c r="B609" s="1">
        <v>23</v>
      </c>
      <c r="C609" s="1">
        <v>16</v>
      </c>
      <c r="D609" s="1">
        <v>4</v>
      </c>
      <c r="E609" s="1" t="s">
        <v>8</v>
      </c>
      <c r="F609" s="49">
        <v>-64.724000000000004</v>
      </c>
      <c r="G609" s="49">
        <v>-42.844999999999999</v>
      </c>
      <c r="H609" s="49">
        <v>2.8210000000000002</v>
      </c>
      <c r="I609" s="49">
        <v>-24.571000000000002</v>
      </c>
      <c r="J609" s="49">
        <v>-0.20100000000000001</v>
      </c>
      <c r="K609" s="49">
        <v>-0.29599999999999999</v>
      </c>
    </row>
    <row r="610" spans="1:11" x14ac:dyDescent="0.45">
      <c r="A610" s="1">
        <v>8</v>
      </c>
      <c r="B610" s="1">
        <v>23</v>
      </c>
      <c r="C610" s="1">
        <v>16</v>
      </c>
      <c r="D610" s="1">
        <v>3</v>
      </c>
      <c r="E610" s="1" t="s">
        <v>11</v>
      </c>
      <c r="F610" s="49">
        <v>-45.491</v>
      </c>
      <c r="G610" s="49">
        <v>-29.503</v>
      </c>
      <c r="H610" s="49">
        <v>-7.9169999999999998</v>
      </c>
      <c r="I610" s="49">
        <v>69.021000000000001</v>
      </c>
      <c r="J610" s="49">
        <v>0.41599999999999998</v>
      </c>
      <c r="K610" s="49">
        <v>0.61199999999999999</v>
      </c>
    </row>
    <row r="611" spans="1:11" x14ac:dyDescent="0.45">
      <c r="A611" s="1">
        <v>8</v>
      </c>
      <c r="B611" s="1">
        <v>23</v>
      </c>
      <c r="C611" s="1">
        <v>16</v>
      </c>
      <c r="D611" s="1">
        <v>3</v>
      </c>
      <c r="E611" s="1" t="s">
        <v>10</v>
      </c>
      <c r="F611" s="49">
        <v>-36.831000000000003</v>
      </c>
      <c r="G611" s="49">
        <v>-24.655999999999999</v>
      </c>
      <c r="H611" s="49">
        <v>9.6310000000000002</v>
      </c>
      <c r="I611" s="49">
        <v>-83.942999999999998</v>
      </c>
      <c r="J611" s="49">
        <v>-0.503</v>
      </c>
      <c r="K611" s="49">
        <v>-0.74</v>
      </c>
    </row>
    <row r="612" spans="1:11" x14ac:dyDescent="0.45">
      <c r="A612" s="1">
        <v>8</v>
      </c>
      <c r="B612" s="1">
        <v>23</v>
      </c>
      <c r="C612" s="1">
        <v>16</v>
      </c>
      <c r="D612" s="1">
        <v>3</v>
      </c>
      <c r="E612" s="1" t="s">
        <v>9</v>
      </c>
      <c r="F612" s="49">
        <v>71.373000000000005</v>
      </c>
      <c r="G612" s="49">
        <v>46.75</v>
      </c>
      <c r="H612" s="49">
        <v>4.0810000000000004</v>
      </c>
      <c r="I612" s="49">
        <v>-35.573</v>
      </c>
      <c r="J612" s="49">
        <v>-0.214</v>
      </c>
      <c r="K612" s="49">
        <v>-0.314</v>
      </c>
    </row>
    <row r="613" spans="1:11" x14ac:dyDescent="0.45">
      <c r="A613" s="1">
        <v>8</v>
      </c>
      <c r="B613" s="1">
        <v>23</v>
      </c>
      <c r="C613" s="1">
        <v>16</v>
      </c>
      <c r="D613" s="1">
        <v>3</v>
      </c>
      <c r="E613" s="1" t="s">
        <v>8</v>
      </c>
      <c r="F613" s="49">
        <v>-67.344999999999999</v>
      </c>
      <c r="G613" s="49">
        <v>-44.496000000000002</v>
      </c>
      <c r="H613" s="49">
        <v>4.0810000000000004</v>
      </c>
      <c r="I613" s="49">
        <v>-35.573</v>
      </c>
      <c r="J613" s="49">
        <v>-0.214</v>
      </c>
      <c r="K613" s="49">
        <v>-0.314</v>
      </c>
    </row>
    <row r="614" spans="1:11" x14ac:dyDescent="0.45">
      <c r="A614" s="1">
        <v>8</v>
      </c>
      <c r="B614" s="1">
        <v>23</v>
      </c>
      <c r="C614" s="1">
        <v>16</v>
      </c>
      <c r="D614" s="1">
        <v>2</v>
      </c>
      <c r="E614" s="1" t="s">
        <v>11</v>
      </c>
      <c r="F614" s="49">
        <v>-41.56</v>
      </c>
      <c r="G614" s="49">
        <v>-27.032</v>
      </c>
      <c r="H614" s="49">
        <v>-9.8369999999999997</v>
      </c>
      <c r="I614" s="49">
        <v>86.043000000000006</v>
      </c>
      <c r="J614" s="49">
        <v>0.39600000000000002</v>
      </c>
      <c r="K614" s="49">
        <v>0.58299999999999996</v>
      </c>
    </row>
    <row r="615" spans="1:11" x14ac:dyDescent="0.45">
      <c r="A615" s="1">
        <v>8</v>
      </c>
      <c r="B615" s="1">
        <v>23</v>
      </c>
      <c r="C615" s="1">
        <v>16</v>
      </c>
      <c r="D615" s="1">
        <v>2</v>
      </c>
      <c r="E615" s="1" t="s">
        <v>10</v>
      </c>
      <c r="F615" s="49">
        <v>-42.533000000000001</v>
      </c>
      <c r="G615" s="49">
        <v>-28.286000000000001</v>
      </c>
      <c r="H615" s="49">
        <v>11.919</v>
      </c>
      <c r="I615" s="49">
        <v>-104.32599999999999</v>
      </c>
      <c r="J615" s="49">
        <v>-0.496</v>
      </c>
      <c r="K615" s="49">
        <v>-0.73</v>
      </c>
    </row>
    <row r="616" spans="1:11" x14ac:dyDescent="0.45">
      <c r="A616" s="1">
        <v>8</v>
      </c>
      <c r="B616" s="1">
        <v>23</v>
      </c>
      <c r="C616" s="1">
        <v>16</v>
      </c>
      <c r="D616" s="1">
        <v>2</v>
      </c>
      <c r="E616" s="1" t="s">
        <v>9</v>
      </c>
      <c r="F616" s="49">
        <v>69.132999999999996</v>
      </c>
      <c r="G616" s="49">
        <v>45.331000000000003</v>
      </c>
      <c r="H616" s="49">
        <v>5.0599999999999996</v>
      </c>
      <c r="I616" s="49">
        <v>-44.271999999999998</v>
      </c>
      <c r="J616" s="49">
        <v>-0.20799999999999999</v>
      </c>
      <c r="K616" s="49">
        <v>-0.30499999999999999</v>
      </c>
    </row>
    <row r="617" spans="1:11" x14ac:dyDescent="0.45">
      <c r="A617" s="1">
        <v>8</v>
      </c>
      <c r="B617" s="1">
        <v>23</v>
      </c>
      <c r="C617" s="1">
        <v>16</v>
      </c>
      <c r="D617" s="1">
        <v>2</v>
      </c>
      <c r="E617" s="1" t="s">
        <v>8</v>
      </c>
      <c r="F617" s="49">
        <v>-69.584999999999994</v>
      </c>
      <c r="G617" s="49">
        <v>-45.914999999999999</v>
      </c>
      <c r="H617" s="49">
        <v>5.0599999999999996</v>
      </c>
      <c r="I617" s="49">
        <v>-44.271999999999998</v>
      </c>
      <c r="J617" s="49">
        <v>-0.20799999999999999</v>
      </c>
      <c r="K617" s="49">
        <v>-0.30499999999999999</v>
      </c>
    </row>
    <row r="618" spans="1:11" x14ac:dyDescent="0.45">
      <c r="A618" s="1">
        <v>8</v>
      </c>
      <c r="B618" s="1">
        <v>23</v>
      </c>
      <c r="C618" s="1">
        <v>16</v>
      </c>
      <c r="D618" s="1">
        <v>1</v>
      </c>
      <c r="E618" s="1" t="s">
        <v>11</v>
      </c>
      <c r="F618" s="49">
        <v>-31.492000000000001</v>
      </c>
      <c r="G618" s="49">
        <v>-20.571000000000002</v>
      </c>
      <c r="H618" s="49">
        <v>-9.7420000000000009</v>
      </c>
      <c r="I618" s="49">
        <v>84.363</v>
      </c>
      <c r="J618" s="49">
        <v>6.3E-2</v>
      </c>
      <c r="K618" s="49">
        <v>9.2999999999999999E-2</v>
      </c>
    </row>
    <row r="619" spans="1:11" x14ac:dyDescent="0.45">
      <c r="A619" s="1">
        <v>8</v>
      </c>
      <c r="B619" s="1">
        <v>23</v>
      </c>
      <c r="C619" s="1">
        <v>16</v>
      </c>
      <c r="D619" s="1">
        <v>1</v>
      </c>
      <c r="E619" s="1" t="s">
        <v>10</v>
      </c>
      <c r="F619" s="49">
        <v>-53.006</v>
      </c>
      <c r="G619" s="49">
        <v>-34.927</v>
      </c>
      <c r="H619" s="49">
        <v>12.327999999999999</v>
      </c>
      <c r="I619" s="49">
        <v>-106.70399999999999</v>
      </c>
      <c r="J619" s="49">
        <v>-6.2E-2</v>
      </c>
      <c r="K619" s="49">
        <v>-9.1999999999999998E-2</v>
      </c>
    </row>
    <row r="620" spans="1:11" x14ac:dyDescent="0.45">
      <c r="A620" s="1">
        <v>8</v>
      </c>
      <c r="B620" s="1">
        <v>23</v>
      </c>
      <c r="C620" s="1">
        <v>16</v>
      </c>
      <c r="D620" s="1">
        <v>1</v>
      </c>
      <c r="E620" s="1" t="s">
        <v>9</v>
      </c>
      <c r="F620" s="49">
        <v>64.355999999999995</v>
      </c>
      <c r="G620" s="49">
        <v>42.284999999999997</v>
      </c>
      <c r="H620" s="49">
        <v>5.133</v>
      </c>
      <c r="I620" s="49">
        <v>-44.433999999999997</v>
      </c>
      <c r="J620" s="49">
        <v>-2.9000000000000001E-2</v>
      </c>
      <c r="K620" s="49">
        <v>-4.2999999999999997E-2</v>
      </c>
    </row>
    <row r="621" spans="1:11" x14ac:dyDescent="0.45">
      <c r="A621" s="1">
        <v>8</v>
      </c>
      <c r="B621" s="1">
        <v>23</v>
      </c>
      <c r="C621" s="1">
        <v>16</v>
      </c>
      <c r="D621" s="1">
        <v>1</v>
      </c>
      <c r="E621" s="1" t="s">
        <v>8</v>
      </c>
      <c r="F621" s="49">
        <v>-74.361999999999995</v>
      </c>
      <c r="G621" s="49">
        <v>-48.960999999999999</v>
      </c>
      <c r="H621" s="49">
        <v>5.133</v>
      </c>
      <c r="I621" s="49">
        <v>-44.433999999999997</v>
      </c>
      <c r="J621" s="49">
        <v>-2.9000000000000001E-2</v>
      </c>
      <c r="K621" s="49">
        <v>-4.2999999999999997E-2</v>
      </c>
    </row>
    <row r="622" spans="1:11" x14ac:dyDescent="0.45">
      <c r="A622" s="1">
        <v>8</v>
      </c>
      <c r="B622" s="1">
        <v>16</v>
      </c>
      <c r="C622" s="1">
        <v>9</v>
      </c>
      <c r="D622" s="1">
        <v>5</v>
      </c>
      <c r="E622" s="1" t="s">
        <v>11</v>
      </c>
      <c r="F622" s="49">
        <v>-65.477999999999994</v>
      </c>
      <c r="G622" s="49">
        <v>-40.770000000000003</v>
      </c>
      <c r="H622" s="49">
        <v>-3.4710000000000001</v>
      </c>
      <c r="I622" s="49">
        <v>30.236000000000001</v>
      </c>
      <c r="J622" s="49">
        <v>0.311</v>
      </c>
      <c r="K622" s="49">
        <v>0.45700000000000002</v>
      </c>
    </row>
    <row r="623" spans="1:11" x14ac:dyDescent="0.45">
      <c r="A623" s="1">
        <v>8</v>
      </c>
      <c r="B623" s="1">
        <v>16</v>
      </c>
      <c r="C623" s="1">
        <v>9</v>
      </c>
      <c r="D623" s="1">
        <v>5</v>
      </c>
      <c r="E623" s="1" t="s">
        <v>10</v>
      </c>
      <c r="F623" s="49">
        <v>-64.406999999999996</v>
      </c>
      <c r="G623" s="49">
        <v>-40.162999999999997</v>
      </c>
      <c r="H623" s="49">
        <v>3.4119999999999999</v>
      </c>
      <c r="I623" s="49">
        <v>-29.728999999999999</v>
      </c>
      <c r="J623" s="49">
        <v>-0.30399999999999999</v>
      </c>
      <c r="K623" s="49">
        <v>-0.44800000000000001</v>
      </c>
    </row>
    <row r="624" spans="1:11" x14ac:dyDescent="0.45">
      <c r="A624" s="1">
        <v>8</v>
      </c>
      <c r="B624" s="1">
        <v>16</v>
      </c>
      <c r="C624" s="1">
        <v>9</v>
      </c>
      <c r="D624" s="1">
        <v>5</v>
      </c>
      <c r="E624" s="1" t="s">
        <v>9</v>
      </c>
      <c r="F624" s="49">
        <v>100.773</v>
      </c>
      <c r="G624" s="49">
        <v>62.652999999999999</v>
      </c>
      <c r="H624" s="49">
        <v>1.679</v>
      </c>
      <c r="I624" s="49">
        <v>-14.625999999999999</v>
      </c>
      <c r="J624" s="49">
        <v>-0.15</v>
      </c>
      <c r="K624" s="49">
        <v>-0.221</v>
      </c>
    </row>
    <row r="625" spans="1:11" x14ac:dyDescent="0.45">
      <c r="A625" s="1">
        <v>8</v>
      </c>
      <c r="B625" s="1">
        <v>16</v>
      </c>
      <c r="C625" s="1">
        <v>9</v>
      </c>
      <c r="D625" s="1">
        <v>5</v>
      </c>
      <c r="E625" s="1" t="s">
        <v>8</v>
      </c>
      <c r="F625" s="49">
        <v>-100.25</v>
      </c>
      <c r="G625" s="49">
        <v>-62.356000000000002</v>
      </c>
      <c r="H625" s="49">
        <v>1.679</v>
      </c>
      <c r="I625" s="49">
        <v>-14.625999999999999</v>
      </c>
      <c r="J625" s="49">
        <v>-0.15</v>
      </c>
      <c r="K625" s="49">
        <v>-0.221</v>
      </c>
    </row>
    <row r="626" spans="1:11" x14ac:dyDescent="0.45">
      <c r="A626" s="1">
        <v>8</v>
      </c>
      <c r="B626" s="1">
        <v>16</v>
      </c>
      <c r="C626" s="1">
        <v>9</v>
      </c>
      <c r="D626" s="1">
        <v>4</v>
      </c>
      <c r="E626" s="1" t="s">
        <v>11</v>
      </c>
      <c r="F626" s="49">
        <v>-67.822000000000003</v>
      </c>
      <c r="G626" s="49">
        <v>-42.969000000000001</v>
      </c>
      <c r="H626" s="49">
        <v>-8.4130000000000003</v>
      </c>
      <c r="I626" s="49">
        <v>73.286000000000001</v>
      </c>
      <c r="J626" s="49">
        <v>0.59699999999999998</v>
      </c>
      <c r="K626" s="49">
        <v>0.878</v>
      </c>
    </row>
    <row r="627" spans="1:11" x14ac:dyDescent="0.45">
      <c r="A627" s="1">
        <v>8</v>
      </c>
      <c r="B627" s="1">
        <v>16</v>
      </c>
      <c r="C627" s="1">
        <v>9</v>
      </c>
      <c r="D627" s="1">
        <v>4</v>
      </c>
      <c r="E627" s="1" t="s">
        <v>10</v>
      </c>
      <c r="F627" s="49">
        <v>-72.912999999999997</v>
      </c>
      <c r="G627" s="49">
        <v>-46.917000000000002</v>
      </c>
      <c r="H627" s="49">
        <v>8.2810000000000006</v>
      </c>
      <c r="I627" s="49">
        <v>-72.129000000000005</v>
      </c>
      <c r="J627" s="49">
        <v>-0.58699999999999997</v>
      </c>
      <c r="K627" s="49">
        <v>-0.86299999999999999</v>
      </c>
    </row>
    <row r="628" spans="1:11" x14ac:dyDescent="0.45">
      <c r="A628" s="1">
        <v>8</v>
      </c>
      <c r="B628" s="1">
        <v>16</v>
      </c>
      <c r="C628" s="1">
        <v>9</v>
      </c>
      <c r="D628" s="1">
        <v>4</v>
      </c>
      <c r="E628" s="1" t="s">
        <v>9</v>
      </c>
      <c r="F628" s="49">
        <v>105.83</v>
      </c>
      <c r="G628" s="49">
        <v>67.364000000000004</v>
      </c>
      <c r="H628" s="49">
        <v>4.0720000000000001</v>
      </c>
      <c r="I628" s="49">
        <v>-35.466999999999999</v>
      </c>
      <c r="J628" s="49">
        <v>-0.28899999999999998</v>
      </c>
      <c r="K628" s="49">
        <v>-0.42499999999999999</v>
      </c>
    </row>
    <row r="629" spans="1:11" x14ac:dyDescent="0.45">
      <c r="A629" s="1">
        <v>8</v>
      </c>
      <c r="B629" s="1">
        <v>16</v>
      </c>
      <c r="C629" s="1">
        <v>9</v>
      </c>
      <c r="D629" s="1">
        <v>4</v>
      </c>
      <c r="E629" s="1" t="s">
        <v>8</v>
      </c>
      <c r="F629" s="49">
        <v>-108.313</v>
      </c>
      <c r="G629" s="49">
        <v>-69.289000000000001</v>
      </c>
      <c r="H629" s="49">
        <v>4.0720000000000001</v>
      </c>
      <c r="I629" s="49">
        <v>-35.466999999999999</v>
      </c>
      <c r="J629" s="49">
        <v>-0.28899999999999998</v>
      </c>
      <c r="K629" s="49">
        <v>-0.42499999999999999</v>
      </c>
    </row>
    <row r="630" spans="1:11" x14ac:dyDescent="0.45">
      <c r="A630" s="1">
        <v>8</v>
      </c>
      <c r="B630" s="1">
        <v>16</v>
      </c>
      <c r="C630" s="1">
        <v>9</v>
      </c>
      <c r="D630" s="1">
        <v>3</v>
      </c>
      <c r="E630" s="1" t="s">
        <v>11</v>
      </c>
      <c r="F630" s="49">
        <v>-68.834000000000003</v>
      </c>
      <c r="G630" s="49">
        <v>-43.765000000000001</v>
      </c>
      <c r="H630" s="49">
        <v>-12.068</v>
      </c>
      <c r="I630" s="49">
        <v>105.176</v>
      </c>
      <c r="J630" s="49">
        <v>0.628</v>
      </c>
      <c r="K630" s="49">
        <v>0.92400000000000004</v>
      </c>
    </row>
    <row r="631" spans="1:11" x14ac:dyDescent="0.45">
      <c r="A631" s="1">
        <v>8</v>
      </c>
      <c r="B631" s="1">
        <v>16</v>
      </c>
      <c r="C631" s="1">
        <v>9</v>
      </c>
      <c r="D631" s="1">
        <v>3</v>
      </c>
      <c r="E631" s="1" t="s">
        <v>10</v>
      </c>
      <c r="F631" s="49">
        <v>-71.085999999999999</v>
      </c>
      <c r="G631" s="49">
        <v>-45.680999999999997</v>
      </c>
      <c r="H631" s="49">
        <v>11.849</v>
      </c>
      <c r="I631" s="49">
        <v>-103.267</v>
      </c>
      <c r="J631" s="49">
        <v>-0.61799999999999999</v>
      </c>
      <c r="K631" s="49">
        <v>-0.90900000000000003</v>
      </c>
    </row>
    <row r="632" spans="1:11" x14ac:dyDescent="0.45">
      <c r="A632" s="1">
        <v>8</v>
      </c>
      <c r="B632" s="1">
        <v>16</v>
      </c>
      <c r="C632" s="1">
        <v>9</v>
      </c>
      <c r="D632" s="1">
        <v>3</v>
      </c>
      <c r="E632" s="1" t="s">
        <v>9</v>
      </c>
      <c r="F632" s="49">
        <v>106.52200000000001</v>
      </c>
      <c r="G632" s="49">
        <v>67.858999999999995</v>
      </c>
      <c r="H632" s="49">
        <v>5.8330000000000002</v>
      </c>
      <c r="I632" s="49">
        <v>-50.84</v>
      </c>
      <c r="J632" s="49">
        <v>-0.30399999999999999</v>
      </c>
      <c r="K632" s="49">
        <v>-0.44700000000000001</v>
      </c>
    </row>
    <row r="633" spans="1:11" x14ac:dyDescent="0.45">
      <c r="A633" s="1">
        <v>8</v>
      </c>
      <c r="B633" s="1">
        <v>16</v>
      </c>
      <c r="C633" s="1">
        <v>9</v>
      </c>
      <c r="D633" s="1">
        <v>3</v>
      </c>
      <c r="E633" s="1" t="s">
        <v>8</v>
      </c>
      <c r="F633" s="49">
        <v>-107.621</v>
      </c>
      <c r="G633" s="49">
        <v>-68.793999999999997</v>
      </c>
      <c r="H633" s="49">
        <v>5.8330000000000002</v>
      </c>
      <c r="I633" s="49">
        <v>-50.84</v>
      </c>
      <c r="J633" s="49">
        <v>-0.30399999999999999</v>
      </c>
      <c r="K633" s="49">
        <v>-0.44700000000000001</v>
      </c>
    </row>
    <row r="634" spans="1:11" x14ac:dyDescent="0.45">
      <c r="A634" s="1">
        <v>8</v>
      </c>
      <c r="B634" s="1">
        <v>16</v>
      </c>
      <c r="C634" s="1">
        <v>9</v>
      </c>
      <c r="D634" s="1">
        <v>2</v>
      </c>
      <c r="E634" s="1" t="s">
        <v>11</v>
      </c>
      <c r="F634" s="49">
        <v>-69.738</v>
      </c>
      <c r="G634" s="49">
        <v>-44.386000000000003</v>
      </c>
      <c r="H634" s="49">
        <v>-14.757</v>
      </c>
      <c r="I634" s="49">
        <v>129.19300000000001</v>
      </c>
      <c r="J634" s="49">
        <v>0.625</v>
      </c>
      <c r="K634" s="49">
        <v>0.92</v>
      </c>
    </row>
    <row r="635" spans="1:11" x14ac:dyDescent="0.45">
      <c r="A635" s="1">
        <v>8</v>
      </c>
      <c r="B635" s="1">
        <v>16</v>
      </c>
      <c r="C635" s="1">
        <v>9</v>
      </c>
      <c r="D635" s="1">
        <v>2</v>
      </c>
      <c r="E635" s="1" t="s">
        <v>10</v>
      </c>
      <c r="F635" s="49">
        <v>-71.241</v>
      </c>
      <c r="G635" s="49">
        <v>-45.704999999999998</v>
      </c>
      <c r="H635" s="49">
        <v>14.507999999999999</v>
      </c>
      <c r="I635" s="49">
        <v>-126.994</v>
      </c>
      <c r="J635" s="49">
        <v>-0.61099999999999999</v>
      </c>
      <c r="K635" s="49">
        <v>-0.89900000000000002</v>
      </c>
    </row>
    <row r="636" spans="1:11" x14ac:dyDescent="0.45">
      <c r="A636" s="1">
        <v>8</v>
      </c>
      <c r="B636" s="1">
        <v>16</v>
      </c>
      <c r="C636" s="1">
        <v>9</v>
      </c>
      <c r="D636" s="1">
        <v>2</v>
      </c>
      <c r="E636" s="1" t="s">
        <v>9</v>
      </c>
      <c r="F636" s="49">
        <v>106.705</v>
      </c>
      <c r="G636" s="49">
        <v>68.004999999999995</v>
      </c>
      <c r="H636" s="49">
        <v>7.1379999999999999</v>
      </c>
      <c r="I636" s="49">
        <v>-62.484999999999999</v>
      </c>
      <c r="J636" s="49">
        <v>-0.30199999999999999</v>
      </c>
      <c r="K636" s="49">
        <v>-0.44400000000000001</v>
      </c>
    </row>
    <row r="637" spans="1:11" x14ac:dyDescent="0.45">
      <c r="A637" s="1">
        <v>8</v>
      </c>
      <c r="B637" s="1">
        <v>16</v>
      </c>
      <c r="C637" s="1">
        <v>9</v>
      </c>
      <c r="D637" s="1">
        <v>2</v>
      </c>
      <c r="E637" s="1" t="s">
        <v>8</v>
      </c>
      <c r="F637" s="49">
        <v>-107.438</v>
      </c>
      <c r="G637" s="49">
        <v>-68.647999999999996</v>
      </c>
      <c r="H637" s="49">
        <v>7.1379999999999999</v>
      </c>
      <c r="I637" s="49">
        <v>-62.484999999999999</v>
      </c>
      <c r="J637" s="49">
        <v>-0.30199999999999999</v>
      </c>
      <c r="K637" s="49">
        <v>-0.44400000000000001</v>
      </c>
    </row>
    <row r="638" spans="1:11" x14ac:dyDescent="0.45">
      <c r="A638" s="1">
        <v>8</v>
      </c>
      <c r="B638" s="1">
        <v>16</v>
      </c>
      <c r="C638" s="1">
        <v>9</v>
      </c>
      <c r="D638" s="1">
        <v>1</v>
      </c>
      <c r="E638" s="1" t="s">
        <v>11</v>
      </c>
      <c r="F638" s="49">
        <v>-71.528999999999996</v>
      </c>
      <c r="G638" s="49">
        <v>-45.667000000000002</v>
      </c>
      <c r="H638" s="49">
        <v>-15.455</v>
      </c>
      <c r="I638" s="49">
        <v>133.75299999999999</v>
      </c>
      <c r="J638" s="49">
        <v>7.4999999999999997E-2</v>
      </c>
      <c r="K638" s="49">
        <v>0.11</v>
      </c>
    </row>
    <row r="639" spans="1:11" x14ac:dyDescent="0.45">
      <c r="A639" s="1">
        <v>8</v>
      </c>
      <c r="B639" s="1">
        <v>16</v>
      </c>
      <c r="C639" s="1">
        <v>9</v>
      </c>
      <c r="D639" s="1">
        <v>1</v>
      </c>
      <c r="E639" s="1" t="s">
        <v>10</v>
      </c>
      <c r="F639" s="49">
        <v>-69.459999999999994</v>
      </c>
      <c r="G639" s="49">
        <v>-44.468000000000004</v>
      </c>
      <c r="H639" s="49">
        <v>15.074</v>
      </c>
      <c r="I639" s="49">
        <v>-130.46600000000001</v>
      </c>
      <c r="J639" s="49">
        <v>-7.6999999999999999E-2</v>
      </c>
      <c r="K639" s="49">
        <v>-0.113</v>
      </c>
    </row>
    <row r="640" spans="1:11" x14ac:dyDescent="0.45">
      <c r="A640" s="1">
        <v>8</v>
      </c>
      <c r="B640" s="1">
        <v>16</v>
      </c>
      <c r="C640" s="1">
        <v>9</v>
      </c>
      <c r="D640" s="1">
        <v>1</v>
      </c>
      <c r="E640" s="1" t="s">
        <v>9</v>
      </c>
      <c r="F640" s="49">
        <v>107.57599999999999</v>
      </c>
      <c r="G640" s="49">
        <v>68.619</v>
      </c>
      <c r="H640" s="49">
        <v>7.4459999999999997</v>
      </c>
      <c r="I640" s="49">
        <v>-64.444000000000003</v>
      </c>
      <c r="J640" s="49">
        <v>-3.6999999999999998E-2</v>
      </c>
      <c r="K640" s="49">
        <v>-5.3999999999999999E-2</v>
      </c>
    </row>
    <row r="641" spans="1:11" x14ac:dyDescent="0.45">
      <c r="A641" s="1">
        <v>8</v>
      </c>
      <c r="B641" s="1">
        <v>16</v>
      </c>
      <c r="C641" s="1">
        <v>9</v>
      </c>
      <c r="D641" s="1">
        <v>1</v>
      </c>
      <c r="E641" s="1" t="s">
        <v>8</v>
      </c>
      <c r="F641" s="49">
        <v>-106.56699999999999</v>
      </c>
      <c r="G641" s="49">
        <v>-68.034000000000006</v>
      </c>
      <c r="H641" s="49">
        <v>7.4459999999999997</v>
      </c>
      <c r="I641" s="49">
        <v>-64.444000000000003</v>
      </c>
      <c r="J641" s="49">
        <v>-3.6999999999999998E-2</v>
      </c>
      <c r="K641" s="49">
        <v>-5.3999999999999999E-2</v>
      </c>
    </row>
    <row r="642" spans="1:11" x14ac:dyDescent="0.45">
      <c r="A642" s="1">
        <v>8</v>
      </c>
      <c r="B642" s="1">
        <v>9</v>
      </c>
      <c r="C642" s="1">
        <v>6</v>
      </c>
      <c r="D642" s="1">
        <v>5</v>
      </c>
      <c r="E642" s="1" t="s">
        <v>11</v>
      </c>
      <c r="F642" s="49">
        <v>-25.693000000000001</v>
      </c>
      <c r="G642" s="49">
        <v>-15.913</v>
      </c>
      <c r="H642" s="49">
        <v>-3.407</v>
      </c>
      <c r="I642" s="49">
        <v>29.675000000000001</v>
      </c>
      <c r="J642" s="49">
        <v>0.314</v>
      </c>
      <c r="K642" s="49">
        <v>0.46200000000000002</v>
      </c>
    </row>
    <row r="643" spans="1:11" x14ac:dyDescent="0.45">
      <c r="A643" s="1">
        <v>8</v>
      </c>
      <c r="B643" s="1">
        <v>9</v>
      </c>
      <c r="C643" s="1">
        <v>6</v>
      </c>
      <c r="D643" s="1">
        <v>5</v>
      </c>
      <c r="E643" s="1" t="s">
        <v>10</v>
      </c>
      <c r="F643" s="49">
        <v>-32.654000000000003</v>
      </c>
      <c r="G643" s="49">
        <v>-20.22</v>
      </c>
      <c r="H643" s="49">
        <v>3.4689999999999999</v>
      </c>
      <c r="I643" s="49">
        <v>-30.216000000000001</v>
      </c>
      <c r="J643" s="49">
        <v>-0.318</v>
      </c>
      <c r="K643" s="49">
        <v>-0.46899999999999997</v>
      </c>
    </row>
    <row r="644" spans="1:11" x14ac:dyDescent="0.45">
      <c r="A644" s="1">
        <v>8</v>
      </c>
      <c r="B644" s="1">
        <v>9</v>
      </c>
      <c r="C644" s="1">
        <v>6</v>
      </c>
      <c r="D644" s="1">
        <v>5</v>
      </c>
      <c r="E644" s="1" t="s">
        <v>9</v>
      </c>
      <c r="F644" s="49">
        <v>42.075000000000003</v>
      </c>
      <c r="G644" s="49">
        <v>26.068000000000001</v>
      </c>
      <c r="H644" s="49">
        <v>1.8580000000000001</v>
      </c>
      <c r="I644" s="49">
        <v>-16.187000000000001</v>
      </c>
      <c r="J644" s="49">
        <v>-0.17100000000000001</v>
      </c>
      <c r="K644" s="49">
        <v>-0.251</v>
      </c>
    </row>
    <row r="645" spans="1:11" x14ac:dyDescent="0.45">
      <c r="A645" s="1">
        <v>8</v>
      </c>
      <c r="B645" s="1">
        <v>9</v>
      </c>
      <c r="C645" s="1">
        <v>6</v>
      </c>
      <c r="D645" s="1">
        <v>5</v>
      </c>
      <c r="E645" s="1" t="s">
        <v>8</v>
      </c>
      <c r="F645" s="49">
        <v>-45.837000000000003</v>
      </c>
      <c r="G645" s="49">
        <v>-28.396000000000001</v>
      </c>
      <c r="H645" s="49">
        <v>1.8580000000000001</v>
      </c>
      <c r="I645" s="49">
        <v>-16.187000000000001</v>
      </c>
      <c r="J645" s="49">
        <v>-0.17100000000000001</v>
      </c>
      <c r="K645" s="49">
        <v>-0.251</v>
      </c>
    </row>
    <row r="646" spans="1:11" x14ac:dyDescent="0.45">
      <c r="A646" s="1">
        <v>8</v>
      </c>
      <c r="B646" s="1">
        <v>9</v>
      </c>
      <c r="C646" s="1">
        <v>6</v>
      </c>
      <c r="D646" s="1">
        <v>4</v>
      </c>
      <c r="E646" s="1" t="s">
        <v>11</v>
      </c>
      <c r="F646" s="49">
        <v>-24.803999999999998</v>
      </c>
      <c r="G646" s="49">
        <v>-16.602</v>
      </c>
      <c r="H646" s="49">
        <v>-8.4809999999999999</v>
      </c>
      <c r="I646" s="49">
        <v>73.87</v>
      </c>
      <c r="J646" s="49">
        <v>0.61</v>
      </c>
      <c r="K646" s="49">
        <v>0.89700000000000002</v>
      </c>
    </row>
    <row r="647" spans="1:11" x14ac:dyDescent="0.45">
      <c r="A647" s="1">
        <v>8</v>
      </c>
      <c r="B647" s="1">
        <v>9</v>
      </c>
      <c r="C647" s="1">
        <v>6</v>
      </c>
      <c r="D647" s="1">
        <v>4</v>
      </c>
      <c r="E647" s="1" t="s">
        <v>10</v>
      </c>
      <c r="F647" s="49">
        <v>-48.01</v>
      </c>
      <c r="G647" s="49">
        <v>-31.08</v>
      </c>
      <c r="H647" s="49">
        <v>8.5790000000000006</v>
      </c>
      <c r="I647" s="49">
        <v>-74.724999999999994</v>
      </c>
      <c r="J647" s="49">
        <v>-0.61599999999999999</v>
      </c>
      <c r="K647" s="49">
        <v>-0.90600000000000003</v>
      </c>
    </row>
    <row r="648" spans="1:11" x14ac:dyDescent="0.45">
      <c r="A648" s="1">
        <v>8</v>
      </c>
      <c r="B648" s="1">
        <v>9</v>
      </c>
      <c r="C648" s="1">
        <v>6</v>
      </c>
      <c r="D648" s="1">
        <v>4</v>
      </c>
      <c r="E648" s="1" t="s">
        <v>9</v>
      </c>
      <c r="F648" s="49">
        <v>51.966000000000001</v>
      </c>
      <c r="G648" s="49">
        <v>34.234000000000002</v>
      </c>
      <c r="H648" s="49">
        <v>4.6109999999999998</v>
      </c>
      <c r="I648" s="49">
        <v>-40.161000000000001</v>
      </c>
      <c r="J648" s="49">
        <v>-0.33100000000000002</v>
      </c>
      <c r="K648" s="49">
        <v>-0.48799999999999999</v>
      </c>
    </row>
    <row r="649" spans="1:11" x14ac:dyDescent="0.45">
      <c r="A649" s="1">
        <v>8</v>
      </c>
      <c r="B649" s="1">
        <v>9</v>
      </c>
      <c r="C649" s="1">
        <v>6</v>
      </c>
      <c r="D649" s="1">
        <v>4</v>
      </c>
      <c r="E649" s="1" t="s">
        <v>8</v>
      </c>
      <c r="F649" s="49">
        <v>-64.510000000000005</v>
      </c>
      <c r="G649" s="49">
        <v>-42.06</v>
      </c>
      <c r="H649" s="49">
        <v>4.6109999999999998</v>
      </c>
      <c r="I649" s="49">
        <v>-40.161000000000001</v>
      </c>
      <c r="J649" s="49">
        <v>-0.33100000000000002</v>
      </c>
      <c r="K649" s="49">
        <v>-0.48799999999999999</v>
      </c>
    </row>
    <row r="650" spans="1:11" x14ac:dyDescent="0.45">
      <c r="A650" s="1">
        <v>8</v>
      </c>
      <c r="B650" s="1">
        <v>9</v>
      </c>
      <c r="C650" s="1">
        <v>6</v>
      </c>
      <c r="D650" s="1">
        <v>3</v>
      </c>
      <c r="E650" s="1" t="s">
        <v>11</v>
      </c>
      <c r="F650" s="49">
        <v>-28.634</v>
      </c>
      <c r="G650" s="49">
        <v>-18.975000000000001</v>
      </c>
      <c r="H650" s="49">
        <v>-12.407</v>
      </c>
      <c r="I650" s="49">
        <v>108.134</v>
      </c>
      <c r="J650" s="49">
        <v>0.64800000000000002</v>
      </c>
      <c r="K650" s="49">
        <v>0.95299999999999996</v>
      </c>
    </row>
    <row r="651" spans="1:11" x14ac:dyDescent="0.45">
      <c r="A651" s="1">
        <v>8</v>
      </c>
      <c r="B651" s="1">
        <v>9</v>
      </c>
      <c r="C651" s="1">
        <v>6</v>
      </c>
      <c r="D651" s="1">
        <v>3</v>
      </c>
      <c r="E651" s="1" t="s">
        <v>10</v>
      </c>
      <c r="F651" s="49">
        <v>-45.625999999999998</v>
      </c>
      <c r="G651" s="49">
        <v>-29.581</v>
      </c>
      <c r="H651" s="49">
        <v>12.532999999999999</v>
      </c>
      <c r="I651" s="49">
        <v>-109.22799999999999</v>
      </c>
      <c r="J651" s="49">
        <v>-0.65400000000000003</v>
      </c>
      <c r="K651" s="49">
        <v>-0.96199999999999997</v>
      </c>
    </row>
    <row r="652" spans="1:11" x14ac:dyDescent="0.45">
      <c r="A652" s="1">
        <v>8</v>
      </c>
      <c r="B652" s="1">
        <v>9</v>
      </c>
      <c r="C652" s="1">
        <v>6</v>
      </c>
      <c r="D652" s="1">
        <v>3</v>
      </c>
      <c r="E652" s="1" t="s">
        <v>9</v>
      </c>
      <c r="F652" s="49">
        <v>53.646000000000001</v>
      </c>
      <c r="G652" s="49">
        <v>35.280999999999999</v>
      </c>
      <c r="H652" s="49">
        <v>6.7409999999999997</v>
      </c>
      <c r="I652" s="49">
        <v>-58.746000000000002</v>
      </c>
      <c r="J652" s="49">
        <v>-0.35199999999999998</v>
      </c>
      <c r="K652" s="49">
        <v>-0.51800000000000002</v>
      </c>
    </row>
    <row r="653" spans="1:11" x14ac:dyDescent="0.45">
      <c r="A653" s="1">
        <v>8</v>
      </c>
      <c r="B653" s="1">
        <v>9</v>
      </c>
      <c r="C653" s="1">
        <v>6</v>
      </c>
      <c r="D653" s="1">
        <v>3</v>
      </c>
      <c r="E653" s="1" t="s">
        <v>8</v>
      </c>
      <c r="F653" s="49">
        <v>-62.83</v>
      </c>
      <c r="G653" s="49">
        <v>-41.012999999999998</v>
      </c>
      <c r="H653" s="49">
        <v>6.7409999999999997</v>
      </c>
      <c r="I653" s="49">
        <v>-58.746000000000002</v>
      </c>
      <c r="J653" s="49">
        <v>-0.35199999999999998</v>
      </c>
      <c r="K653" s="49">
        <v>-0.51800000000000002</v>
      </c>
    </row>
    <row r="654" spans="1:11" x14ac:dyDescent="0.45">
      <c r="A654" s="1">
        <v>8</v>
      </c>
      <c r="B654" s="1">
        <v>9</v>
      </c>
      <c r="C654" s="1">
        <v>6</v>
      </c>
      <c r="D654" s="1">
        <v>2</v>
      </c>
      <c r="E654" s="1" t="s">
        <v>11</v>
      </c>
      <c r="F654" s="49">
        <v>-30.972999999999999</v>
      </c>
      <c r="G654" s="49">
        <v>-20.434999999999999</v>
      </c>
      <c r="H654" s="49">
        <v>-15.41</v>
      </c>
      <c r="I654" s="49">
        <v>134.898</v>
      </c>
      <c r="J654" s="49">
        <v>0.64500000000000002</v>
      </c>
      <c r="K654" s="49">
        <v>0.94899999999999995</v>
      </c>
    </row>
    <row r="655" spans="1:11" x14ac:dyDescent="0.45">
      <c r="A655" s="1">
        <v>8</v>
      </c>
      <c r="B655" s="1">
        <v>9</v>
      </c>
      <c r="C655" s="1">
        <v>6</v>
      </c>
      <c r="D655" s="1">
        <v>2</v>
      </c>
      <c r="E655" s="1" t="s">
        <v>10</v>
      </c>
      <c r="F655" s="49">
        <v>-43.055999999999997</v>
      </c>
      <c r="G655" s="49">
        <v>-27.983000000000001</v>
      </c>
      <c r="H655" s="49">
        <v>15.519</v>
      </c>
      <c r="I655" s="49">
        <v>-135.86000000000001</v>
      </c>
      <c r="J655" s="49">
        <v>-0.65300000000000002</v>
      </c>
      <c r="K655" s="49">
        <v>-0.96</v>
      </c>
    </row>
    <row r="656" spans="1:11" x14ac:dyDescent="0.45">
      <c r="A656" s="1">
        <v>8</v>
      </c>
      <c r="B656" s="1">
        <v>9</v>
      </c>
      <c r="C656" s="1">
        <v>6</v>
      </c>
      <c r="D656" s="1">
        <v>2</v>
      </c>
      <c r="E656" s="1" t="s">
        <v>9</v>
      </c>
      <c r="F656" s="49">
        <v>54.972000000000001</v>
      </c>
      <c r="G656" s="49">
        <v>36.106999999999999</v>
      </c>
      <c r="H656" s="49">
        <v>8.359</v>
      </c>
      <c r="I656" s="49">
        <v>-73.177999999999997</v>
      </c>
      <c r="J656" s="49">
        <v>-0.35099999999999998</v>
      </c>
      <c r="K656" s="49">
        <v>-0.51600000000000001</v>
      </c>
    </row>
    <row r="657" spans="1:11" x14ac:dyDescent="0.45">
      <c r="A657" s="1">
        <v>8</v>
      </c>
      <c r="B657" s="1">
        <v>9</v>
      </c>
      <c r="C657" s="1">
        <v>6</v>
      </c>
      <c r="D657" s="1">
        <v>2</v>
      </c>
      <c r="E657" s="1" t="s">
        <v>8</v>
      </c>
      <c r="F657" s="49">
        <v>-61.503999999999998</v>
      </c>
      <c r="G657" s="49">
        <v>-40.186999999999998</v>
      </c>
      <c r="H657" s="49">
        <v>8.359</v>
      </c>
      <c r="I657" s="49">
        <v>-73.177999999999997</v>
      </c>
      <c r="J657" s="49">
        <v>-0.35099999999999998</v>
      </c>
      <c r="K657" s="49">
        <v>-0.51600000000000001</v>
      </c>
    </row>
    <row r="658" spans="1:11" x14ac:dyDescent="0.45">
      <c r="A658" s="1">
        <v>8</v>
      </c>
      <c r="B658" s="1">
        <v>9</v>
      </c>
      <c r="C658" s="1">
        <v>6</v>
      </c>
      <c r="D658" s="1">
        <v>1</v>
      </c>
      <c r="E658" s="1" t="s">
        <v>11</v>
      </c>
      <c r="F658" s="49">
        <v>-36.037999999999997</v>
      </c>
      <c r="G658" s="49">
        <v>-23.574999999999999</v>
      </c>
      <c r="H658" s="49">
        <v>-16.140999999999998</v>
      </c>
      <c r="I658" s="49">
        <v>139.696</v>
      </c>
      <c r="J658" s="49">
        <v>7.3999999999999996E-2</v>
      </c>
      <c r="K658" s="49">
        <v>0.109</v>
      </c>
    </row>
    <row r="659" spans="1:11" x14ac:dyDescent="0.45">
      <c r="A659" s="1">
        <v>8</v>
      </c>
      <c r="B659" s="1">
        <v>9</v>
      </c>
      <c r="C659" s="1">
        <v>6</v>
      </c>
      <c r="D659" s="1">
        <v>1</v>
      </c>
      <c r="E659" s="1" t="s">
        <v>10</v>
      </c>
      <c r="F659" s="49">
        <v>-39.444000000000003</v>
      </c>
      <c r="G659" s="49">
        <v>-25.754000000000001</v>
      </c>
      <c r="H659" s="49">
        <v>16.312999999999999</v>
      </c>
      <c r="I659" s="49">
        <v>-141.17400000000001</v>
      </c>
      <c r="J659" s="49">
        <v>-7.3999999999999996E-2</v>
      </c>
      <c r="K659" s="49">
        <v>-0.109</v>
      </c>
    </row>
    <row r="660" spans="1:11" x14ac:dyDescent="0.45">
      <c r="A660" s="1">
        <v>8</v>
      </c>
      <c r="B660" s="1">
        <v>9</v>
      </c>
      <c r="C660" s="1">
        <v>6</v>
      </c>
      <c r="D660" s="1">
        <v>1</v>
      </c>
      <c r="E660" s="1" t="s">
        <v>9</v>
      </c>
      <c r="F660" s="49">
        <v>57.317</v>
      </c>
      <c r="G660" s="49">
        <v>37.558</v>
      </c>
      <c r="H660" s="49">
        <v>8.7710000000000008</v>
      </c>
      <c r="I660" s="49">
        <v>-75.911000000000001</v>
      </c>
      <c r="J660" s="49">
        <v>-0.04</v>
      </c>
      <c r="K660" s="49">
        <v>-5.8999999999999997E-2</v>
      </c>
    </row>
    <row r="661" spans="1:11" x14ac:dyDescent="0.45">
      <c r="A661" s="1">
        <v>8</v>
      </c>
      <c r="B661" s="1">
        <v>9</v>
      </c>
      <c r="C661" s="1">
        <v>6</v>
      </c>
      <c r="D661" s="1">
        <v>1</v>
      </c>
      <c r="E661" s="1" t="s">
        <v>8</v>
      </c>
      <c r="F661" s="49">
        <v>-59.158999999999999</v>
      </c>
      <c r="G661" s="49">
        <v>-38.735999999999997</v>
      </c>
      <c r="H661" s="49">
        <v>8.7710000000000008</v>
      </c>
      <c r="I661" s="49">
        <v>-75.911000000000001</v>
      </c>
      <c r="J661" s="49">
        <v>-0.04</v>
      </c>
      <c r="K661" s="49">
        <v>-5.8999999999999997E-2</v>
      </c>
    </row>
    <row r="662" spans="1:11" x14ac:dyDescent="0.45">
      <c r="A662" s="1">
        <v>8</v>
      </c>
      <c r="B662" s="1">
        <v>6</v>
      </c>
      <c r="C662" s="1">
        <v>3</v>
      </c>
      <c r="D662" s="1">
        <v>5</v>
      </c>
      <c r="E662" s="1" t="s">
        <v>11</v>
      </c>
      <c r="F662" s="49">
        <v>-21.99</v>
      </c>
      <c r="G662" s="49">
        <v>-13.295999999999999</v>
      </c>
      <c r="H662" s="49">
        <v>-2.78</v>
      </c>
      <c r="I662" s="49">
        <v>24.209</v>
      </c>
      <c r="J662" s="49">
        <v>0.26</v>
      </c>
      <c r="K662" s="49">
        <v>0.38200000000000001</v>
      </c>
    </row>
    <row r="663" spans="1:11" x14ac:dyDescent="0.45">
      <c r="A663" s="1">
        <v>8</v>
      </c>
      <c r="B663" s="1">
        <v>6</v>
      </c>
      <c r="C663" s="1">
        <v>3</v>
      </c>
      <c r="D663" s="1">
        <v>5</v>
      </c>
      <c r="E663" s="1" t="s">
        <v>10</v>
      </c>
      <c r="F663" s="49">
        <v>-18.404</v>
      </c>
      <c r="G663" s="49">
        <v>-11.685</v>
      </c>
      <c r="H663" s="49">
        <v>2.2240000000000002</v>
      </c>
      <c r="I663" s="49">
        <v>-19.370999999999999</v>
      </c>
      <c r="J663" s="49">
        <v>-0.20300000000000001</v>
      </c>
      <c r="K663" s="49">
        <v>-0.29899999999999999</v>
      </c>
    </row>
    <row r="664" spans="1:11" x14ac:dyDescent="0.45">
      <c r="A664" s="1">
        <v>8</v>
      </c>
      <c r="B664" s="1">
        <v>6</v>
      </c>
      <c r="C664" s="1">
        <v>3</v>
      </c>
      <c r="D664" s="1">
        <v>5</v>
      </c>
      <c r="E664" s="1" t="s">
        <v>9</v>
      </c>
      <c r="F664" s="49">
        <v>43.764000000000003</v>
      </c>
      <c r="G664" s="49">
        <v>26.943999999999999</v>
      </c>
      <c r="H664" s="49">
        <v>1.39</v>
      </c>
      <c r="I664" s="49">
        <v>-12.105</v>
      </c>
      <c r="J664" s="49">
        <v>-0.129</v>
      </c>
      <c r="K664" s="49">
        <v>-0.189</v>
      </c>
    </row>
    <row r="665" spans="1:11" x14ac:dyDescent="0.45">
      <c r="A665" s="1">
        <v>8</v>
      </c>
      <c r="B665" s="1">
        <v>6</v>
      </c>
      <c r="C665" s="1">
        <v>3</v>
      </c>
      <c r="D665" s="1">
        <v>5</v>
      </c>
      <c r="E665" s="1" t="s">
        <v>8</v>
      </c>
      <c r="F665" s="49">
        <v>-41.771999999999998</v>
      </c>
      <c r="G665" s="49">
        <v>-26.047999999999998</v>
      </c>
      <c r="H665" s="49">
        <v>1.39</v>
      </c>
      <c r="I665" s="49">
        <v>-12.105</v>
      </c>
      <c r="J665" s="49">
        <v>-0.129</v>
      </c>
      <c r="K665" s="49">
        <v>-0.189</v>
      </c>
    </row>
    <row r="666" spans="1:11" x14ac:dyDescent="0.45">
      <c r="A666" s="1">
        <v>8</v>
      </c>
      <c r="B666" s="1">
        <v>6</v>
      </c>
      <c r="C666" s="1">
        <v>3</v>
      </c>
      <c r="D666" s="1">
        <v>4</v>
      </c>
      <c r="E666" s="1" t="s">
        <v>11</v>
      </c>
      <c r="F666" s="49">
        <v>-24.74</v>
      </c>
      <c r="G666" s="49">
        <v>-16.265000000000001</v>
      </c>
      <c r="H666" s="49">
        <v>-7.0359999999999996</v>
      </c>
      <c r="I666" s="49">
        <v>61.283999999999999</v>
      </c>
      <c r="J666" s="49">
        <v>0.51</v>
      </c>
      <c r="K666" s="49">
        <v>0.751</v>
      </c>
    </row>
    <row r="667" spans="1:11" x14ac:dyDescent="0.45">
      <c r="A667" s="1">
        <v>8</v>
      </c>
      <c r="B667" s="1">
        <v>6</v>
      </c>
      <c r="C667" s="1">
        <v>3</v>
      </c>
      <c r="D667" s="1">
        <v>4</v>
      </c>
      <c r="E667" s="1" t="s">
        <v>10</v>
      </c>
      <c r="F667" s="49">
        <v>-30.904</v>
      </c>
      <c r="G667" s="49">
        <v>-20.091999999999999</v>
      </c>
      <c r="H667" s="49">
        <v>5.6630000000000003</v>
      </c>
      <c r="I667" s="49">
        <v>-49.332999999999998</v>
      </c>
      <c r="J667" s="49">
        <v>-0.40799999999999997</v>
      </c>
      <c r="K667" s="49">
        <v>-0.60099999999999998</v>
      </c>
    </row>
    <row r="668" spans="1:11" x14ac:dyDescent="0.45">
      <c r="A668" s="1">
        <v>8</v>
      </c>
      <c r="B668" s="1">
        <v>6</v>
      </c>
      <c r="C668" s="1">
        <v>3</v>
      </c>
      <c r="D668" s="1">
        <v>4</v>
      </c>
      <c r="E668" s="1" t="s">
        <v>9</v>
      </c>
      <c r="F668" s="49">
        <v>54.951999999999998</v>
      </c>
      <c r="G668" s="49">
        <v>36.052999999999997</v>
      </c>
      <c r="H668" s="49">
        <v>3.5270000000000001</v>
      </c>
      <c r="I668" s="49">
        <v>-30.727</v>
      </c>
      <c r="J668" s="49">
        <v>-0.255</v>
      </c>
      <c r="K668" s="49">
        <v>-0.375</v>
      </c>
    </row>
    <row r="669" spans="1:11" x14ac:dyDescent="0.45">
      <c r="A669" s="1">
        <v>8</v>
      </c>
      <c r="B669" s="1">
        <v>6</v>
      </c>
      <c r="C669" s="1">
        <v>3</v>
      </c>
      <c r="D669" s="1">
        <v>4</v>
      </c>
      <c r="E669" s="1" t="s">
        <v>8</v>
      </c>
      <c r="F669" s="49">
        <v>-58.375999999999998</v>
      </c>
      <c r="G669" s="49">
        <v>-38.179000000000002</v>
      </c>
      <c r="H669" s="49">
        <v>3.5270000000000001</v>
      </c>
      <c r="I669" s="49">
        <v>-30.727</v>
      </c>
      <c r="J669" s="49">
        <v>-0.255</v>
      </c>
      <c r="K669" s="49">
        <v>-0.375</v>
      </c>
    </row>
    <row r="670" spans="1:11" x14ac:dyDescent="0.45">
      <c r="A670" s="1">
        <v>8</v>
      </c>
      <c r="B670" s="1">
        <v>6</v>
      </c>
      <c r="C670" s="1">
        <v>3</v>
      </c>
      <c r="D670" s="1">
        <v>3</v>
      </c>
      <c r="E670" s="1" t="s">
        <v>11</v>
      </c>
      <c r="F670" s="49">
        <v>-26.9</v>
      </c>
      <c r="G670" s="49">
        <v>-17.626000000000001</v>
      </c>
      <c r="H670" s="49">
        <v>-10.419</v>
      </c>
      <c r="I670" s="49">
        <v>90.811999999999998</v>
      </c>
      <c r="J670" s="49">
        <v>0.54500000000000004</v>
      </c>
      <c r="K670" s="49">
        <v>0.80200000000000005</v>
      </c>
    </row>
    <row r="671" spans="1:11" x14ac:dyDescent="0.45">
      <c r="A671" s="1">
        <v>8</v>
      </c>
      <c r="B671" s="1">
        <v>6</v>
      </c>
      <c r="C671" s="1">
        <v>3</v>
      </c>
      <c r="D671" s="1">
        <v>3</v>
      </c>
      <c r="E671" s="1" t="s">
        <v>10</v>
      </c>
      <c r="F671" s="49">
        <v>-28.231999999999999</v>
      </c>
      <c r="G671" s="49">
        <v>-18.48</v>
      </c>
      <c r="H671" s="49">
        <v>8.2970000000000006</v>
      </c>
      <c r="I671" s="49">
        <v>-72.341999999999999</v>
      </c>
      <c r="J671" s="49">
        <v>-0.437</v>
      </c>
      <c r="K671" s="49">
        <v>-0.64200000000000002</v>
      </c>
    </row>
    <row r="672" spans="1:11" x14ac:dyDescent="0.45">
      <c r="A672" s="1">
        <v>8</v>
      </c>
      <c r="B672" s="1">
        <v>6</v>
      </c>
      <c r="C672" s="1">
        <v>3</v>
      </c>
      <c r="D672" s="1">
        <v>3</v>
      </c>
      <c r="E672" s="1" t="s">
        <v>9</v>
      </c>
      <c r="F672" s="49">
        <v>56.293999999999997</v>
      </c>
      <c r="G672" s="49">
        <v>36.878999999999998</v>
      </c>
      <c r="H672" s="49">
        <v>5.1989999999999998</v>
      </c>
      <c r="I672" s="49">
        <v>-45.32</v>
      </c>
      <c r="J672" s="49">
        <v>-0.27300000000000002</v>
      </c>
      <c r="K672" s="49">
        <v>-0.40100000000000002</v>
      </c>
    </row>
    <row r="673" spans="1:11" x14ac:dyDescent="0.45">
      <c r="A673" s="1">
        <v>8</v>
      </c>
      <c r="B673" s="1">
        <v>6</v>
      </c>
      <c r="C673" s="1">
        <v>3</v>
      </c>
      <c r="D673" s="1">
        <v>3</v>
      </c>
      <c r="E673" s="1" t="s">
        <v>8</v>
      </c>
      <c r="F673" s="49">
        <v>-57.033999999999999</v>
      </c>
      <c r="G673" s="49">
        <v>-37.353000000000002</v>
      </c>
      <c r="H673" s="49">
        <v>5.1989999999999998</v>
      </c>
      <c r="I673" s="49">
        <v>-45.32</v>
      </c>
      <c r="J673" s="49">
        <v>-0.27300000000000002</v>
      </c>
      <c r="K673" s="49">
        <v>-0.40100000000000002</v>
      </c>
    </row>
    <row r="674" spans="1:11" x14ac:dyDescent="0.45">
      <c r="A674" s="1">
        <v>8</v>
      </c>
      <c r="B674" s="1">
        <v>6</v>
      </c>
      <c r="C674" s="1">
        <v>3</v>
      </c>
      <c r="D674" s="1">
        <v>2</v>
      </c>
      <c r="E674" s="1" t="s">
        <v>11</v>
      </c>
      <c r="F674" s="49">
        <v>-30.143999999999998</v>
      </c>
      <c r="G674" s="49">
        <v>-19.733000000000001</v>
      </c>
      <c r="H674" s="49">
        <v>-13.057</v>
      </c>
      <c r="I674" s="49">
        <v>114.27800000000001</v>
      </c>
      <c r="J674" s="49">
        <v>0.53800000000000003</v>
      </c>
      <c r="K674" s="49">
        <v>0.79200000000000004</v>
      </c>
    </row>
    <row r="675" spans="1:11" x14ac:dyDescent="0.45">
      <c r="A675" s="1">
        <v>8</v>
      </c>
      <c r="B675" s="1">
        <v>6</v>
      </c>
      <c r="C675" s="1">
        <v>3</v>
      </c>
      <c r="D675" s="1">
        <v>2</v>
      </c>
      <c r="E675" s="1" t="s">
        <v>10</v>
      </c>
      <c r="F675" s="49">
        <v>-26.108000000000001</v>
      </c>
      <c r="G675" s="49">
        <v>-17.093</v>
      </c>
      <c r="H675" s="49">
        <v>10.43</v>
      </c>
      <c r="I675" s="49">
        <v>-91.228999999999999</v>
      </c>
      <c r="J675" s="49">
        <v>-0.41499999999999998</v>
      </c>
      <c r="K675" s="49">
        <v>-0.61099999999999999</v>
      </c>
    </row>
    <row r="676" spans="1:11" x14ac:dyDescent="0.45">
      <c r="A676" s="1">
        <v>8</v>
      </c>
      <c r="B676" s="1">
        <v>6</v>
      </c>
      <c r="C676" s="1">
        <v>3</v>
      </c>
      <c r="D676" s="1">
        <v>2</v>
      </c>
      <c r="E676" s="1" t="s">
        <v>9</v>
      </c>
      <c r="F676" s="49">
        <v>57.784999999999997</v>
      </c>
      <c r="G676" s="49">
        <v>37.848999999999997</v>
      </c>
      <c r="H676" s="49">
        <v>6.524</v>
      </c>
      <c r="I676" s="49">
        <v>-57.085000000000001</v>
      </c>
      <c r="J676" s="49">
        <v>-0.26500000000000001</v>
      </c>
      <c r="K676" s="49">
        <v>-0.39</v>
      </c>
    </row>
    <row r="677" spans="1:11" x14ac:dyDescent="0.45">
      <c r="A677" s="1">
        <v>8</v>
      </c>
      <c r="B677" s="1">
        <v>6</v>
      </c>
      <c r="C677" s="1">
        <v>3</v>
      </c>
      <c r="D677" s="1">
        <v>2</v>
      </c>
      <c r="E677" s="1" t="s">
        <v>8</v>
      </c>
      <c r="F677" s="49">
        <v>-55.542999999999999</v>
      </c>
      <c r="G677" s="49">
        <v>-36.383000000000003</v>
      </c>
      <c r="H677" s="49">
        <v>6.524</v>
      </c>
      <c r="I677" s="49">
        <v>-57.085000000000001</v>
      </c>
      <c r="J677" s="49">
        <v>-0.26500000000000001</v>
      </c>
      <c r="K677" s="49">
        <v>-0.39</v>
      </c>
    </row>
    <row r="678" spans="1:11" x14ac:dyDescent="0.45">
      <c r="A678" s="1">
        <v>8</v>
      </c>
      <c r="B678" s="1">
        <v>6</v>
      </c>
      <c r="C678" s="1">
        <v>3</v>
      </c>
      <c r="D678" s="1">
        <v>1</v>
      </c>
      <c r="E678" s="1" t="s">
        <v>11</v>
      </c>
      <c r="F678" s="49">
        <v>-35.426000000000002</v>
      </c>
      <c r="G678" s="49">
        <v>-23.201000000000001</v>
      </c>
      <c r="H678" s="49">
        <v>-13.516</v>
      </c>
      <c r="I678" s="49">
        <v>116.988</v>
      </c>
      <c r="J678" s="49">
        <v>6.6000000000000003E-2</v>
      </c>
      <c r="K678" s="49">
        <v>9.7000000000000003E-2</v>
      </c>
    </row>
    <row r="679" spans="1:11" x14ac:dyDescent="0.45">
      <c r="A679" s="1">
        <v>8</v>
      </c>
      <c r="B679" s="1">
        <v>6</v>
      </c>
      <c r="C679" s="1">
        <v>3</v>
      </c>
      <c r="D679" s="1">
        <v>1</v>
      </c>
      <c r="E679" s="1" t="s">
        <v>10</v>
      </c>
      <c r="F679" s="49">
        <v>-20.077999999999999</v>
      </c>
      <c r="G679" s="49">
        <v>-13.15</v>
      </c>
      <c r="H679" s="49">
        <v>10.308999999999999</v>
      </c>
      <c r="I679" s="49">
        <v>-89.28</v>
      </c>
      <c r="J679" s="49">
        <v>-6.6000000000000003E-2</v>
      </c>
      <c r="K679" s="49">
        <v>-9.7000000000000003E-2</v>
      </c>
    </row>
    <row r="680" spans="1:11" x14ac:dyDescent="0.45">
      <c r="A680" s="1">
        <v>8</v>
      </c>
      <c r="B680" s="1">
        <v>6</v>
      </c>
      <c r="C680" s="1">
        <v>3</v>
      </c>
      <c r="D680" s="1">
        <v>1</v>
      </c>
      <c r="E680" s="1" t="s">
        <v>9</v>
      </c>
      <c r="F680" s="49">
        <v>60.927</v>
      </c>
      <c r="G680" s="49">
        <v>39.908000000000001</v>
      </c>
      <c r="H680" s="49">
        <v>6.6180000000000003</v>
      </c>
      <c r="I680" s="49">
        <v>-57.295999999999999</v>
      </c>
      <c r="J680" s="49">
        <v>-3.6999999999999998E-2</v>
      </c>
      <c r="K680" s="49">
        <v>-5.3999999999999999E-2</v>
      </c>
    </row>
    <row r="681" spans="1:11" x14ac:dyDescent="0.45">
      <c r="A681" s="1">
        <v>8</v>
      </c>
      <c r="B681" s="1">
        <v>6</v>
      </c>
      <c r="C681" s="1">
        <v>3</v>
      </c>
      <c r="D681" s="1">
        <v>1</v>
      </c>
      <c r="E681" s="1" t="s">
        <v>8</v>
      </c>
      <c r="F681" s="49">
        <v>-52.401000000000003</v>
      </c>
      <c r="G681" s="49">
        <v>-34.323999999999998</v>
      </c>
      <c r="H681" s="49">
        <v>6.6180000000000003</v>
      </c>
      <c r="I681" s="49">
        <v>-57.295999999999999</v>
      </c>
      <c r="J681" s="49">
        <v>-3.6999999999999998E-2</v>
      </c>
      <c r="K681" s="49">
        <v>-5.3999999999999999E-2</v>
      </c>
    </row>
    <row r="682" spans="1:11" x14ac:dyDescent="0.45">
      <c r="A682" s="1">
        <v>9</v>
      </c>
      <c r="B682" s="1">
        <v>24</v>
      </c>
      <c r="C682" s="1">
        <v>17</v>
      </c>
      <c r="D682" s="1">
        <v>5</v>
      </c>
      <c r="E682" s="1" t="s">
        <v>11</v>
      </c>
      <c r="F682" s="49">
        <v>-31.111000000000001</v>
      </c>
      <c r="G682" s="49">
        <v>-21.509</v>
      </c>
      <c r="H682" s="49">
        <v>-3.573</v>
      </c>
      <c r="I682" s="49">
        <v>30.895</v>
      </c>
      <c r="J682" s="49">
        <v>1.417</v>
      </c>
      <c r="K682" s="49">
        <v>2.085</v>
      </c>
    </row>
    <row r="683" spans="1:11" x14ac:dyDescent="0.45">
      <c r="A683" s="1">
        <v>9</v>
      </c>
      <c r="B683" s="1">
        <v>24</v>
      </c>
      <c r="C683" s="1">
        <v>17</v>
      </c>
      <c r="D683" s="1">
        <v>5</v>
      </c>
      <c r="E683" s="1" t="s">
        <v>10</v>
      </c>
      <c r="F683" s="49">
        <v>-16.132999999999999</v>
      </c>
      <c r="G683" s="49">
        <v>-11.930999999999999</v>
      </c>
      <c r="H683" s="49">
        <v>3.3130000000000002</v>
      </c>
      <c r="I683" s="49">
        <v>-28.635999999999999</v>
      </c>
      <c r="J683" s="49">
        <v>-1.3140000000000001</v>
      </c>
      <c r="K683" s="49">
        <v>-1.9319999999999999</v>
      </c>
    </row>
    <row r="684" spans="1:11" x14ac:dyDescent="0.45">
      <c r="A684" s="1">
        <v>9</v>
      </c>
      <c r="B684" s="1">
        <v>24</v>
      </c>
      <c r="C684" s="1">
        <v>17</v>
      </c>
      <c r="D684" s="1">
        <v>5</v>
      </c>
      <c r="E684" s="1" t="s">
        <v>9</v>
      </c>
      <c r="F684" s="49">
        <v>37.518999999999998</v>
      </c>
      <c r="G684" s="49">
        <v>26.628</v>
      </c>
      <c r="H684" s="49">
        <v>1.679</v>
      </c>
      <c r="I684" s="49">
        <v>-14.52</v>
      </c>
      <c r="J684" s="49">
        <v>-0.66600000000000004</v>
      </c>
      <c r="K684" s="49">
        <v>-0.98</v>
      </c>
    </row>
    <row r="685" spans="1:11" x14ac:dyDescent="0.45">
      <c r="A685" s="1">
        <v>9</v>
      </c>
      <c r="B685" s="1">
        <v>24</v>
      </c>
      <c r="C685" s="1">
        <v>17</v>
      </c>
      <c r="D685" s="1">
        <v>5</v>
      </c>
      <c r="E685" s="1" t="s">
        <v>8</v>
      </c>
      <c r="F685" s="49">
        <v>-30.213000000000001</v>
      </c>
      <c r="G685" s="49">
        <v>-21.957000000000001</v>
      </c>
      <c r="H685" s="49">
        <v>1.679</v>
      </c>
      <c r="I685" s="49">
        <v>-14.52</v>
      </c>
      <c r="J685" s="49">
        <v>-0.66600000000000004</v>
      </c>
      <c r="K685" s="49">
        <v>-0.98</v>
      </c>
    </row>
    <row r="686" spans="1:11" x14ac:dyDescent="0.45">
      <c r="A686" s="1">
        <v>9</v>
      </c>
      <c r="B686" s="1">
        <v>24</v>
      </c>
      <c r="C686" s="1">
        <v>17</v>
      </c>
      <c r="D686" s="1">
        <v>4</v>
      </c>
      <c r="E686" s="1" t="s">
        <v>11</v>
      </c>
      <c r="F686" s="49">
        <v>-47.015000000000001</v>
      </c>
      <c r="G686" s="49">
        <v>-32.005000000000003</v>
      </c>
      <c r="H686" s="49">
        <v>-8.9359999999999999</v>
      </c>
      <c r="I686" s="49">
        <v>79.322000000000003</v>
      </c>
      <c r="J686" s="49">
        <v>3.4550000000000001</v>
      </c>
      <c r="K686" s="49">
        <v>5.0819999999999999</v>
      </c>
    </row>
    <row r="687" spans="1:11" x14ac:dyDescent="0.45">
      <c r="A687" s="1">
        <v>9</v>
      </c>
      <c r="B687" s="1">
        <v>24</v>
      </c>
      <c r="C687" s="1">
        <v>17</v>
      </c>
      <c r="D687" s="1">
        <v>4</v>
      </c>
      <c r="E687" s="1" t="s">
        <v>10</v>
      </c>
      <c r="F687" s="49">
        <v>-3.7210000000000001</v>
      </c>
      <c r="G687" s="49">
        <v>-4.1980000000000004</v>
      </c>
      <c r="H687" s="49">
        <v>8.3770000000000007</v>
      </c>
      <c r="I687" s="49">
        <v>-74.358000000000004</v>
      </c>
      <c r="J687" s="49">
        <v>-3.2389999999999999</v>
      </c>
      <c r="K687" s="49">
        <v>-4.7649999999999997</v>
      </c>
    </row>
    <row r="688" spans="1:11" x14ac:dyDescent="0.45">
      <c r="A688" s="1">
        <v>9</v>
      </c>
      <c r="B688" s="1">
        <v>24</v>
      </c>
      <c r="C688" s="1">
        <v>17</v>
      </c>
      <c r="D688" s="1">
        <v>4</v>
      </c>
      <c r="E688" s="1" t="s">
        <v>9</v>
      </c>
      <c r="F688" s="49">
        <v>47.993000000000002</v>
      </c>
      <c r="G688" s="49">
        <v>33.637</v>
      </c>
      <c r="H688" s="49">
        <v>4.2229999999999999</v>
      </c>
      <c r="I688" s="49">
        <v>-37.482999999999997</v>
      </c>
      <c r="J688" s="49">
        <v>-1.633</v>
      </c>
      <c r="K688" s="49">
        <v>-2.4020000000000001</v>
      </c>
    </row>
    <row r="689" spans="1:11" x14ac:dyDescent="0.45">
      <c r="A689" s="1">
        <v>9</v>
      </c>
      <c r="B689" s="1">
        <v>24</v>
      </c>
      <c r="C689" s="1">
        <v>17</v>
      </c>
      <c r="D689" s="1">
        <v>4</v>
      </c>
      <c r="E689" s="1" t="s">
        <v>8</v>
      </c>
      <c r="F689" s="49">
        <v>-26.873000000000001</v>
      </c>
      <c r="G689" s="49">
        <v>-20.073</v>
      </c>
      <c r="H689" s="49">
        <v>4.2229999999999999</v>
      </c>
      <c r="I689" s="49">
        <v>-37.482999999999997</v>
      </c>
      <c r="J689" s="49">
        <v>-1.633</v>
      </c>
      <c r="K689" s="49">
        <v>-2.4020000000000001</v>
      </c>
    </row>
    <row r="690" spans="1:11" x14ac:dyDescent="0.45">
      <c r="A690" s="1">
        <v>9</v>
      </c>
      <c r="B690" s="1">
        <v>24</v>
      </c>
      <c r="C690" s="1">
        <v>17</v>
      </c>
      <c r="D690" s="1">
        <v>3</v>
      </c>
      <c r="E690" s="1" t="s">
        <v>11</v>
      </c>
      <c r="F690" s="49">
        <v>-41.786999999999999</v>
      </c>
      <c r="G690" s="49">
        <v>-28.582999999999998</v>
      </c>
      <c r="H690" s="49">
        <v>-13.477</v>
      </c>
      <c r="I690" s="49">
        <v>122.654</v>
      </c>
      <c r="J690" s="49">
        <v>4.9930000000000003</v>
      </c>
      <c r="K690" s="49">
        <v>7.3449999999999998</v>
      </c>
    </row>
    <row r="691" spans="1:11" x14ac:dyDescent="0.45">
      <c r="A691" s="1">
        <v>9</v>
      </c>
      <c r="B691" s="1">
        <v>24</v>
      </c>
      <c r="C691" s="1">
        <v>17</v>
      </c>
      <c r="D691" s="1">
        <v>3</v>
      </c>
      <c r="E691" s="1" t="s">
        <v>10</v>
      </c>
      <c r="F691" s="49">
        <v>-9.6050000000000004</v>
      </c>
      <c r="G691" s="49">
        <v>-7.9530000000000003</v>
      </c>
      <c r="H691" s="49">
        <v>12.632</v>
      </c>
      <c r="I691" s="49">
        <v>-114.961</v>
      </c>
      <c r="J691" s="49">
        <v>-4.6820000000000004</v>
      </c>
      <c r="K691" s="49">
        <v>-6.8879999999999999</v>
      </c>
    </row>
    <row r="692" spans="1:11" x14ac:dyDescent="0.45">
      <c r="A692" s="1">
        <v>9</v>
      </c>
      <c r="B692" s="1">
        <v>24</v>
      </c>
      <c r="C692" s="1">
        <v>17</v>
      </c>
      <c r="D692" s="1">
        <v>3</v>
      </c>
      <c r="E692" s="1" t="s">
        <v>9</v>
      </c>
      <c r="F692" s="49">
        <v>45.281999999999996</v>
      </c>
      <c r="G692" s="49">
        <v>31.887</v>
      </c>
      <c r="H692" s="49">
        <v>6.3680000000000003</v>
      </c>
      <c r="I692" s="49">
        <v>-57.954999999999998</v>
      </c>
      <c r="J692" s="49">
        <v>-2.36</v>
      </c>
      <c r="K692" s="49">
        <v>-3.472</v>
      </c>
    </row>
    <row r="693" spans="1:11" x14ac:dyDescent="0.45">
      <c r="A693" s="1">
        <v>9</v>
      </c>
      <c r="B693" s="1">
        <v>24</v>
      </c>
      <c r="C693" s="1">
        <v>17</v>
      </c>
      <c r="D693" s="1">
        <v>3</v>
      </c>
      <c r="E693" s="1" t="s">
        <v>8</v>
      </c>
      <c r="F693" s="49">
        <v>-29.584</v>
      </c>
      <c r="G693" s="49">
        <v>-21.823</v>
      </c>
      <c r="H693" s="49">
        <v>6.3680000000000003</v>
      </c>
      <c r="I693" s="49">
        <v>-57.954999999999998</v>
      </c>
      <c r="J693" s="49">
        <v>-2.36</v>
      </c>
      <c r="K693" s="49">
        <v>-3.472</v>
      </c>
    </row>
    <row r="694" spans="1:11" x14ac:dyDescent="0.45">
      <c r="A694" s="1">
        <v>9</v>
      </c>
      <c r="B694" s="1">
        <v>24</v>
      </c>
      <c r="C694" s="1">
        <v>17</v>
      </c>
      <c r="D694" s="1">
        <v>2</v>
      </c>
      <c r="E694" s="1" t="s">
        <v>11</v>
      </c>
      <c r="F694" s="49">
        <v>-37.081000000000003</v>
      </c>
      <c r="G694" s="49">
        <v>-25.585000000000001</v>
      </c>
      <c r="H694" s="49">
        <v>-16.847000000000001</v>
      </c>
      <c r="I694" s="49">
        <v>155.72300000000001</v>
      </c>
      <c r="J694" s="49">
        <v>6.12</v>
      </c>
      <c r="K694" s="49">
        <v>9.0039999999999996</v>
      </c>
    </row>
    <row r="695" spans="1:11" x14ac:dyDescent="0.45">
      <c r="A695" s="1">
        <v>9</v>
      </c>
      <c r="B695" s="1">
        <v>24</v>
      </c>
      <c r="C695" s="1">
        <v>17</v>
      </c>
      <c r="D695" s="1">
        <v>2</v>
      </c>
      <c r="E695" s="1" t="s">
        <v>10</v>
      </c>
      <c r="F695" s="49">
        <v>-14.263</v>
      </c>
      <c r="G695" s="49">
        <v>-10.97</v>
      </c>
      <c r="H695" s="49">
        <v>15.872999999999999</v>
      </c>
      <c r="I695" s="49">
        <v>-146.749</v>
      </c>
      <c r="J695" s="49">
        <v>-5.7590000000000003</v>
      </c>
      <c r="K695" s="49">
        <v>-8.4719999999999995</v>
      </c>
    </row>
    <row r="696" spans="1:11" x14ac:dyDescent="0.45">
      <c r="A696" s="1">
        <v>9</v>
      </c>
      <c r="B696" s="1">
        <v>24</v>
      </c>
      <c r="C696" s="1">
        <v>17</v>
      </c>
      <c r="D696" s="1">
        <v>2</v>
      </c>
      <c r="E696" s="1" t="s">
        <v>9</v>
      </c>
      <c r="F696" s="49">
        <v>42.999000000000002</v>
      </c>
      <c r="G696" s="49">
        <v>30.42</v>
      </c>
      <c r="H696" s="49">
        <v>7.9809999999999999</v>
      </c>
      <c r="I696" s="49">
        <v>-73.774000000000001</v>
      </c>
      <c r="J696" s="49">
        <v>-2.8969999999999998</v>
      </c>
      <c r="K696" s="49">
        <v>-4.2619999999999996</v>
      </c>
    </row>
    <row r="697" spans="1:11" x14ac:dyDescent="0.45">
      <c r="A697" s="1">
        <v>9</v>
      </c>
      <c r="B697" s="1">
        <v>24</v>
      </c>
      <c r="C697" s="1">
        <v>17</v>
      </c>
      <c r="D697" s="1">
        <v>2</v>
      </c>
      <c r="E697" s="1" t="s">
        <v>8</v>
      </c>
      <c r="F697" s="49">
        <v>-31.867000000000001</v>
      </c>
      <c r="G697" s="49">
        <v>-23.29</v>
      </c>
      <c r="H697" s="49">
        <v>7.9809999999999999</v>
      </c>
      <c r="I697" s="49">
        <v>-73.774000000000001</v>
      </c>
      <c r="J697" s="49">
        <v>-2.8969999999999998</v>
      </c>
      <c r="K697" s="49">
        <v>-4.2619999999999996</v>
      </c>
    </row>
    <row r="698" spans="1:11" x14ac:dyDescent="0.45">
      <c r="A698" s="1">
        <v>9</v>
      </c>
      <c r="B698" s="1">
        <v>24</v>
      </c>
      <c r="C698" s="1">
        <v>17</v>
      </c>
      <c r="D698" s="1">
        <v>1</v>
      </c>
      <c r="E698" s="1" t="s">
        <v>11</v>
      </c>
      <c r="F698" s="49">
        <v>-28.134</v>
      </c>
      <c r="G698" s="49">
        <v>-19.759</v>
      </c>
      <c r="H698" s="49">
        <v>-17.922000000000001</v>
      </c>
      <c r="I698" s="49">
        <v>168.46299999999999</v>
      </c>
      <c r="J698" s="49">
        <v>5.8659999999999997</v>
      </c>
      <c r="K698" s="49">
        <v>8.6300000000000008</v>
      </c>
    </row>
    <row r="699" spans="1:11" x14ac:dyDescent="0.45">
      <c r="A699" s="1">
        <v>9</v>
      </c>
      <c r="B699" s="1">
        <v>24</v>
      </c>
      <c r="C699" s="1">
        <v>17</v>
      </c>
      <c r="D699" s="1">
        <v>1</v>
      </c>
      <c r="E699" s="1" t="s">
        <v>10</v>
      </c>
      <c r="F699" s="49">
        <v>-23.856000000000002</v>
      </c>
      <c r="G699" s="49">
        <v>-17.138000000000002</v>
      </c>
      <c r="H699" s="49">
        <v>16.667000000000002</v>
      </c>
      <c r="I699" s="49">
        <v>-156.64699999999999</v>
      </c>
      <c r="J699" s="49">
        <v>-5.4610000000000003</v>
      </c>
      <c r="K699" s="49">
        <v>-8.0340000000000007</v>
      </c>
    </row>
    <row r="700" spans="1:11" x14ac:dyDescent="0.45">
      <c r="A700" s="1">
        <v>9</v>
      </c>
      <c r="B700" s="1">
        <v>24</v>
      </c>
      <c r="C700" s="1">
        <v>17</v>
      </c>
      <c r="D700" s="1">
        <v>1</v>
      </c>
      <c r="E700" s="1" t="s">
        <v>9</v>
      </c>
      <c r="F700" s="49">
        <v>38.476999999999997</v>
      </c>
      <c r="G700" s="49">
        <v>27.494</v>
      </c>
      <c r="H700" s="49">
        <v>8.4359999999999999</v>
      </c>
      <c r="I700" s="49">
        <v>-79.295000000000002</v>
      </c>
      <c r="J700" s="49">
        <v>-2.762</v>
      </c>
      <c r="K700" s="49">
        <v>-4.0640000000000001</v>
      </c>
    </row>
    <row r="701" spans="1:11" x14ac:dyDescent="0.45">
      <c r="A701" s="1">
        <v>9</v>
      </c>
      <c r="B701" s="1">
        <v>24</v>
      </c>
      <c r="C701" s="1">
        <v>17</v>
      </c>
      <c r="D701" s="1">
        <v>1</v>
      </c>
      <c r="E701" s="1" t="s">
        <v>8</v>
      </c>
      <c r="F701" s="49">
        <v>-36.389000000000003</v>
      </c>
      <c r="G701" s="49">
        <v>-26.216000000000001</v>
      </c>
      <c r="H701" s="49">
        <v>8.4359999999999999</v>
      </c>
      <c r="I701" s="49">
        <v>-79.295000000000002</v>
      </c>
      <c r="J701" s="49">
        <v>-2.762</v>
      </c>
      <c r="K701" s="49">
        <v>-4.0640000000000001</v>
      </c>
    </row>
    <row r="702" spans="1:11" x14ac:dyDescent="0.45">
      <c r="A702" s="1">
        <v>9</v>
      </c>
      <c r="B702" s="1">
        <v>17</v>
      </c>
      <c r="C702" s="1">
        <v>10</v>
      </c>
      <c r="D702" s="1">
        <v>5</v>
      </c>
      <c r="E702" s="1" t="s">
        <v>11</v>
      </c>
      <c r="F702" s="49">
        <v>-53.143000000000001</v>
      </c>
      <c r="G702" s="49">
        <v>-34.113</v>
      </c>
      <c r="H702" s="49">
        <v>-3.22</v>
      </c>
      <c r="I702" s="49">
        <v>28.149000000000001</v>
      </c>
      <c r="J702" s="49">
        <v>1.2689999999999999</v>
      </c>
      <c r="K702" s="49">
        <v>1.867</v>
      </c>
    </row>
    <row r="703" spans="1:11" x14ac:dyDescent="0.45">
      <c r="A703" s="1">
        <v>9</v>
      </c>
      <c r="B703" s="1">
        <v>17</v>
      </c>
      <c r="C703" s="1">
        <v>10</v>
      </c>
      <c r="D703" s="1">
        <v>5</v>
      </c>
      <c r="E703" s="1" t="s">
        <v>10</v>
      </c>
      <c r="F703" s="49">
        <v>-29.187000000000001</v>
      </c>
      <c r="G703" s="49">
        <v>-19.09</v>
      </c>
      <c r="H703" s="49">
        <v>2.5910000000000002</v>
      </c>
      <c r="I703" s="49">
        <v>-22.658999999999999</v>
      </c>
      <c r="J703" s="49">
        <v>-1.0209999999999999</v>
      </c>
      <c r="K703" s="49">
        <v>-1.5009999999999999</v>
      </c>
    </row>
    <row r="704" spans="1:11" x14ac:dyDescent="0.45">
      <c r="A704" s="1">
        <v>9</v>
      </c>
      <c r="B704" s="1">
        <v>17</v>
      </c>
      <c r="C704" s="1">
        <v>10</v>
      </c>
      <c r="D704" s="1">
        <v>5</v>
      </c>
      <c r="E704" s="1" t="s">
        <v>9</v>
      </c>
      <c r="F704" s="49">
        <v>78.046999999999997</v>
      </c>
      <c r="G704" s="49">
        <v>50.256</v>
      </c>
      <c r="H704" s="49">
        <v>1.351</v>
      </c>
      <c r="I704" s="49">
        <v>-11.816000000000001</v>
      </c>
      <c r="J704" s="49">
        <v>-0.53200000000000003</v>
      </c>
      <c r="K704" s="49">
        <v>-0.78300000000000003</v>
      </c>
    </row>
    <row r="705" spans="1:11" x14ac:dyDescent="0.45">
      <c r="A705" s="1">
        <v>9</v>
      </c>
      <c r="B705" s="1">
        <v>17</v>
      </c>
      <c r="C705" s="1">
        <v>10</v>
      </c>
      <c r="D705" s="1">
        <v>5</v>
      </c>
      <c r="E705" s="1" t="s">
        <v>8</v>
      </c>
      <c r="F705" s="49">
        <v>-66.906000000000006</v>
      </c>
      <c r="G705" s="49">
        <v>-43.268999999999998</v>
      </c>
      <c r="H705" s="49">
        <v>1.351</v>
      </c>
      <c r="I705" s="49">
        <v>-11.816000000000001</v>
      </c>
      <c r="J705" s="49">
        <v>-0.53200000000000003</v>
      </c>
      <c r="K705" s="49">
        <v>-0.78300000000000003</v>
      </c>
    </row>
    <row r="706" spans="1:11" x14ac:dyDescent="0.45">
      <c r="A706" s="1">
        <v>9</v>
      </c>
      <c r="B706" s="1">
        <v>17</v>
      </c>
      <c r="C706" s="1">
        <v>10</v>
      </c>
      <c r="D706" s="1">
        <v>4</v>
      </c>
      <c r="E706" s="1" t="s">
        <v>11</v>
      </c>
      <c r="F706" s="49">
        <v>-51.15</v>
      </c>
      <c r="G706" s="49">
        <v>-32.645000000000003</v>
      </c>
      <c r="H706" s="49">
        <v>-7.702</v>
      </c>
      <c r="I706" s="49">
        <v>68.611999999999995</v>
      </c>
      <c r="J706" s="49">
        <v>2.9660000000000002</v>
      </c>
      <c r="K706" s="49">
        <v>4.3630000000000004</v>
      </c>
    </row>
    <row r="707" spans="1:11" x14ac:dyDescent="0.45">
      <c r="A707" s="1">
        <v>9</v>
      </c>
      <c r="B707" s="1">
        <v>17</v>
      </c>
      <c r="C707" s="1">
        <v>10</v>
      </c>
      <c r="D707" s="1">
        <v>4</v>
      </c>
      <c r="E707" s="1" t="s">
        <v>10</v>
      </c>
      <c r="F707" s="49">
        <v>-40.765999999999998</v>
      </c>
      <c r="G707" s="49">
        <v>-26.902000000000001</v>
      </c>
      <c r="H707" s="49">
        <v>6.3140000000000001</v>
      </c>
      <c r="I707" s="49">
        <v>-56.250999999999998</v>
      </c>
      <c r="J707" s="49">
        <v>-2.431</v>
      </c>
      <c r="K707" s="49">
        <v>-3.577</v>
      </c>
    </row>
    <row r="708" spans="1:11" x14ac:dyDescent="0.45">
      <c r="A708" s="1">
        <v>9</v>
      </c>
      <c r="B708" s="1">
        <v>17</v>
      </c>
      <c r="C708" s="1">
        <v>10</v>
      </c>
      <c r="D708" s="1">
        <v>4</v>
      </c>
      <c r="E708" s="1" t="s">
        <v>9</v>
      </c>
      <c r="F708" s="49">
        <v>78.632000000000005</v>
      </c>
      <c r="G708" s="49">
        <v>50.786000000000001</v>
      </c>
      <c r="H708" s="49">
        <v>3.2589999999999999</v>
      </c>
      <c r="I708" s="49">
        <v>-29.038</v>
      </c>
      <c r="J708" s="49">
        <v>-1.2549999999999999</v>
      </c>
      <c r="K708" s="49">
        <v>-1.8460000000000001</v>
      </c>
    </row>
    <row r="709" spans="1:11" x14ac:dyDescent="0.45">
      <c r="A709" s="1">
        <v>9</v>
      </c>
      <c r="B709" s="1">
        <v>17</v>
      </c>
      <c r="C709" s="1">
        <v>10</v>
      </c>
      <c r="D709" s="1">
        <v>4</v>
      </c>
      <c r="E709" s="1" t="s">
        <v>8</v>
      </c>
      <c r="F709" s="49">
        <v>-73.802999999999997</v>
      </c>
      <c r="G709" s="49">
        <v>-48.113999999999997</v>
      </c>
      <c r="H709" s="49">
        <v>3.2589999999999999</v>
      </c>
      <c r="I709" s="49">
        <v>-29.038</v>
      </c>
      <c r="J709" s="49">
        <v>-1.2549999999999999</v>
      </c>
      <c r="K709" s="49">
        <v>-1.8460000000000001</v>
      </c>
    </row>
    <row r="710" spans="1:11" x14ac:dyDescent="0.45">
      <c r="A710" s="1">
        <v>9</v>
      </c>
      <c r="B710" s="1">
        <v>17</v>
      </c>
      <c r="C710" s="1">
        <v>10</v>
      </c>
      <c r="D710" s="1">
        <v>3</v>
      </c>
      <c r="E710" s="1" t="s">
        <v>11</v>
      </c>
      <c r="F710" s="49">
        <v>-52.81</v>
      </c>
      <c r="G710" s="49">
        <v>-33.874000000000002</v>
      </c>
      <c r="H710" s="49">
        <v>-10.808999999999999</v>
      </c>
      <c r="I710" s="49">
        <v>98.358999999999995</v>
      </c>
      <c r="J710" s="49">
        <v>4.0129999999999999</v>
      </c>
      <c r="K710" s="49">
        <v>5.9029999999999996</v>
      </c>
    </row>
    <row r="711" spans="1:11" x14ac:dyDescent="0.45">
      <c r="A711" s="1">
        <v>9</v>
      </c>
      <c r="B711" s="1">
        <v>17</v>
      </c>
      <c r="C711" s="1">
        <v>10</v>
      </c>
      <c r="D711" s="1">
        <v>3</v>
      </c>
      <c r="E711" s="1" t="s">
        <v>10</v>
      </c>
      <c r="F711" s="49">
        <v>-36.752000000000002</v>
      </c>
      <c r="G711" s="49">
        <v>-24.245000000000001</v>
      </c>
      <c r="H711" s="49">
        <v>8.8409999999999993</v>
      </c>
      <c r="I711" s="49">
        <v>-80.453000000000003</v>
      </c>
      <c r="J711" s="49">
        <v>-3.2839999999999998</v>
      </c>
      <c r="K711" s="49">
        <v>-4.8319999999999999</v>
      </c>
    </row>
    <row r="712" spans="1:11" x14ac:dyDescent="0.45">
      <c r="A712" s="1">
        <v>9</v>
      </c>
      <c r="B712" s="1">
        <v>17</v>
      </c>
      <c r="C712" s="1">
        <v>10</v>
      </c>
      <c r="D712" s="1">
        <v>3</v>
      </c>
      <c r="E712" s="1" t="s">
        <v>9</v>
      </c>
      <c r="F712" s="49">
        <v>79.951999999999998</v>
      </c>
      <c r="G712" s="49">
        <v>51.689</v>
      </c>
      <c r="H712" s="49">
        <v>4.57</v>
      </c>
      <c r="I712" s="49">
        <v>-41.584000000000003</v>
      </c>
      <c r="J712" s="49">
        <v>-1.6970000000000001</v>
      </c>
      <c r="K712" s="49">
        <v>-2.4969999999999999</v>
      </c>
    </row>
    <row r="713" spans="1:11" x14ac:dyDescent="0.45">
      <c r="A713" s="1">
        <v>9</v>
      </c>
      <c r="B713" s="1">
        <v>17</v>
      </c>
      <c r="C713" s="1">
        <v>10</v>
      </c>
      <c r="D713" s="1">
        <v>3</v>
      </c>
      <c r="E713" s="1" t="s">
        <v>8</v>
      </c>
      <c r="F713" s="49">
        <v>-72.483000000000004</v>
      </c>
      <c r="G713" s="49">
        <v>-47.210999999999999</v>
      </c>
      <c r="H713" s="49">
        <v>4.57</v>
      </c>
      <c r="I713" s="49">
        <v>-41.584000000000003</v>
      </c>
      <c r="J713" s="49">
        <v>-1.6970000000000001</v>
      </c>
      <c r="K713" s="49">
        <v>-2.4969999999999999</v>
      </c>
    </row>
    <row r="714" spans="1:11" x14ac:dyDescent="0.45">
      <c r="A714" s="1">
        <v>9</v>
      </c>
      <c r="B714" s="1">
        <v>17</v>
      </c>
      <c r="C714" s="1">
        <v>10</v>
      </c>
      <c r="D714" s="1">
        <v>2</v>
      </c>
      <c r="E714" s="1" t="s">
        <v>11</v>
      </c>
      <c r="F714" s="49">
        <v>-55.023000000000003</v>
      </c>
      <c r="G714" s="49">
        <v>-35.423000000000002</v>
      </c>
      <c r="H714" s="49">
        <v>-13.138</v>
      </c>
      <c r="I714" s="49">
        <v>121.383</v>
      </c>
      <c r="J714" s="49">
        <v>4.7590000000000003</v>
      </c>
      <c r="K714" s="49">
        <v>7.0010000000000003</v>
      </c>
    </row>
    <row r="715" spans="1:11" x14ac:dyDescent="0.45">
      <c r="A715" s="1">
        <v>9</v>
      </c>
      <c r="B715" s="1">
        <v>17</v>
      </c>
      <c r="C715" s="1">
        <v>10</v>
      </c>
      <c r="D715" s="1">
        <v>2</v>
      </c>
      <c r="E715" s="1" t="s">
        <v>10</v>
      </c>
      <c r="F715" s="49">
        <v>-36.262</v>
      </c>
      <c r="G715" s="49">
        <v>-23.818999999999999</v>
      </c>
      <c r="H715" s="49">
        <v>10.794</v>
      </c>
      <c r="I715" s="49">
        <v>-99.754999999999995</v>
      </c>
      <c r="J715" s="49">
        <v>-3.9</v>
      </c>
      <c r="K715" s="49">
        <v>-5.7380000000000004</v>
      </c>
    </row>
    <row r="716" spans="1:11" x14ac:dyDescent="0.45">
      <c r="A716" s="1">
        <v>9</v>
      </c>
      <c r="B716" s="1">
        <v>17</v>
      </c>
      <c r="C716" s="1">
        <v>10</v>
      </c>
      <c r="D716" s="1">
        <v>2</v>
      </c>
      <c r="E716" s="1" t="s">
        <v>9</v>
      </c>
      <c r="F716" s="49">
        <v>80.581000000000003</v>
      </c>
      <c r="G716" s="49">
        <v>52.148000000000003</v>
      </c>
      <c r="H716" s="49">
        <v>5.5650000000000004</v>
      </c>
      <c r="I716" s="49">
        <v>-51.427</v>
      </c>
      <c r="J716" s="49">
        <v>-2.0139999999999998</v>
      </c>
      <c r="K716" s="49">
        <v>-2.9630000000000001</v>
      </c>
    </row>
    <row r="717" spans="1:11" x14ac:dyDescent="0.45">
      <c r="A717" s="1">
        <v>9</v>
      </c>
      <c r="B717" s="1">
        <v>17</v>
      </c>
      <c r="C717" s="1">
        <v>10</v>
      </c>
      <c r="D717" s="1">
        <v>2</v>
      </c>
      <c r="E717" s="1" t="s">
        <v>8</v>
      </c>
      <c r="F717" s="49">
        <v>-71.853999999999999</v>
      </c>
      <c r="G717" s="49">
        <v>-46.752000000000002</v>
      </c>
      <c r="H717" s="49">
        <v>5.5650000000000004</v>
      </c>
      <c r="I717" s="49">
        <v>-51.427</v>
      </c>
      <c r="J717" s="49">
        <v>-2.0139999999999998</v>
      </c>
      <c r="K717" s="49">
        <v>-2.9630000000000001</v>
      </c>
    </row>
    <row r="718" spans="1:11" x14ac:dyDescent="0.45">
      <c r="A718" s="1">
        <v>9</v>
      </c>
      <c r="B718" s="1">
        <v>17</v>
      </c>
      <c r="C718" s="1">
        <v>10</v>
      </c>
      <c r="D718" s="1">
        <v>1</v>
      </c>
      <c r="E718" s="1" t="s">
        <v>11</v>
      </c>
      <c r="F718" s="49">
        <v>-58.759</v>
      </c>
      <c r="G718" s="49">
        <v>-38.1</v>
      </c>
      <c r="H718" s="49">
        <v>-12.869</v>
      </c>
      <c r="I718" s="49">
        <v>120.762</v>
      </c>
      <c r="J718" s="49">
        <v>4.2539999999999996</v>
      </c>
      <c r="K718" s="49">
        <v>6.2590000000000003</v>
      </c>
    </row>
    <row r="719" spans="1:11" x14ac:dyDescent="0.45">
      <c r="A719" s="1">
        <v>9</v>
      </c>
      <c r="B719" s="1">
        <v>17</v>
      </c>
      <c r="C719" s="1">
        <v>10</v>
      </c>
      <c r="D719" s="1">
        <v>1</v>
      </c>
      <c r="E719" s="1" t="s">
        <v>10</v>
      </c>
      <c r="F719" s="49">
        <v>-30.387</v>
      </c>
      <c r="G719" s="49">
        <v>-19.850999999999999</v>
      </c>
      <c r="H719" s="49">
        <v>10.236000000000001</v>
      </c>
      <c r="I719" s="49">
        <v>-96.016999999999996</v>
      </c>
      <c r="J719" s="49">
        <v>-3.3940000000000001</v>
      </c>
      <c r="K719" s="49">
        <v>-4.9930000000000003</v>
      </c>
    </row>
    <row r="720" spans="1:11" x14ac:dyDescent="0.45">
      <c r="A720" s="1">
        <v>9</v>
      </c>
      <c r="B720" s="1">
        <v>17</v>
      </c>
      <c r="C720" s="1">
        <v>10</v>
      </c>
      <c r="D720" s="1">
        <v>1</v>
      </c>
      <c r="E720" s="1" t="s">
        <v>9</v>
      </c>
      <c r="F720" s="49">
        <v>82.816000000000003</v>
      </c>
      <c r="G720" s="49">
        <v>53.694000000000003</v>
      </c>
      <c r="H720" s="49">
        <v>5.3730000000000002</v>
      </c>
      <c r="I720" s="49">
        <v>-50.414000000000001</v>
      </c>
      <c r="J720" s="49">
        <v>-1.7789999999999999</v>
      </c>
      <c r="K720" s="49">
        <v>-2.617</v>
      </c>
    </row>
    <row r="721" spans="1:11" x14ac:dyDescent="0.45">
      <c r="A721" s="1">
        <v>9</v>
      </c>
      <c r="B721" s="1">
        <v>17</v>
      </c>
      <c r="C721" s="1">
        <v>10</v>
      </c>
      <c r="D721" s="1">
        <v>1</v>
      </c>
      <c r="E721" s="1" t="s">
        <v>8</v>
      </c>
      <c r="F721" s="49">
        <v>-69.619</v>
      </c>
      <c r="G721" s="49">
        <v>-45.206000000000003</v>
      </c>
      <c r="H721" s="49">
        <v>5.3730000000000002</v>
      </c>
      <c r="I721" s="49">
        <v>-50.414000000000001</v>
      </c>
      <c r="J721" s="49">
        <v>-1.7789999999999999</v>
      </c>
      <c r="K721" s="49">
        <v>-2.617</v>
      </c>
    </row>
    <row r="722" spans="1:11" x14ac:dyDescent="0.45">
      <c r="A722" s="1">
        <v>10</v>
      </c>
      <c r="B722" s="1">
        <v>25</v>
      </c>
      <c r="C722" s="1">
        <v>18</v>
      </c>
      <c r="D722" s="1">
        <v>5</v>
      </c>
      <c r="E722" s="1" t="s">
        <v>11</v>
      </c>
      <c r="F722" s="49">
        <v>-15.196</v>
      </c>
      <c r="G722" s="49">
        <v>-9.2279999999999998</v>
      </c>
      <c r="H722" s="49">
        <v>-0.84799999999999998</v>
      </c>
      <c r="I722" s="49">
        <v>7.3479999999999999</v>
      </c>
      <c r="J722" s="49">
        <v>0.52</v>
      </c>
      <c r="K722" s="49">
        <v>0.76500000000000001</v>
      </c>
    </row>
    <row r="723" spans="1:11" x14ac:dyDescent="0.45">
      <c r="A723" s="1">
        <v>10</v>
      </c>
      <c r="B723" s="1">
        <v>25</v>
      </c>
      <c r="C723" s="1">
        <v>18</v>
      </c>
      <c r="D723" s="1">
        <v>5</v>
      </c>
      <c r="E723" s="1" t="s">
        <v>10</v>
      </c>
      <c r="F723" s="49">
        <v>-17.242000000000001</v>
      </c>
      <c r="G723" s="49">
        <v>-10.475</v>
      </c>
      <c r="H723" s="49">
        <v>0.77900000000000003</v>
      </c>
      <c r="I723" s="49">
        <v>-6.7590000000000003</v>
      </c>
      <c r="J723" s="49">
        <v>-0.47799999999999998</v>
      </c>
      <c r="K723" s="49">
        <v>-0.70399999999999996</v>
      </c>
    </row>
    <row r="724" spans="1:11" x14ac:dyDescent="0.45">
      <c r="A724" s="1">
        <v>10</v>
      </c>
      <c r="B724" s="1">
        <v>25</v>
      </c>
      <c r="C724" s="1">
        <v>18</v>
      </c>
      <c r="D724" s="1">
        <v>5</v>
      </c>
      <c r="E724" s="1" t="s">
        <v>9</v>
      </c>
      <c r="F724" s="49">
        <v>22.789000000000001</v>
      </c>
      <c r="G724" s="49">
        <v>13.840999999999999</v>
      </c>
      <c r="H724" s="49">
        <v>0.37</v>
      </c>
      <c r="I724" s="49">
        <v>-3.206</v>
      </c>
      <c r="J724" s="49">
        <v>-0.22700000000000001</v>
      </c>
      <c r="K724" s="49">
        <v>-0.33400000000000002</v>
      </c>
    </row>
    <row r="725" spans="1:11" x14ac:dyDescent="0.45">
      <c r="A725" s="1">
        <v>10</v>
      </c>
      <c r="B725" s="1">
        <v>25</v>
      </c>
      <c r="C725" s="1">
        <v>18</v>
      </c>
      <c r="D725" s="1">
        <v>5</v>
      </c>
      <c r="E725" s="1" t="s">
        <v>8</v>
      </c>
      <c r="F725" s="49">
        <v>-23.719000000000001</v>
      </c>
      <c r="G725" s="49">
        <v>-14.407</v>
      </c>
      <c r="H725" s="49">
        <v>0.37</v>
      </c>
      <c r="I725" s="49">
        <v>-3.206</v>
      </c>
      <c r="J725" s="49">
        <v>-0.22700000000000001</v>
      </c>
      <c r="K725" s="49">
        <v>-0.33400000000000002</v>
      </c>
    </row>
    <row r="726" spans="1:11" x14ac:dyDescent="0.45">
      <c r="A726" s="1">
        <v>10</v>
      </c>
      <c r="B726" s="1">
        <v>25</v>
      </c>
      <c r="C726" s="1">
        <v>18</v>
      </c>
      <c r="D726" s="1">
        <v>4</v>
      </c>
      <c r="E726" s="1" t="s">
        <v>11</v>
      </c>
      <c r="F726" s="49">
        <v>-19.510999999999999</v>
      </c>
      <c r="G726" s="49">
        <v>-11.94</v>
      </c>
      <c r="H726" s="49">
        <v>-1.331</v>
      </c>
      <c r="I726" s="49">
        <v>11.954000000000001</v>
      </c>
      <c r="J726" s="49">
        <v>0.82799999999999996</v>
      </c>
      <c r="K726" s="49">
        <v>1.2190000000000001</v>
      </c>
    </row>
    <row r="727" spans="1:11" x14ac:dyDescent="0.45">
      <c r="A727" s="1">
        <v>10</v>
      </c>
      <c r="B727" s="1">
        <v>25</v>
      </c>
      <c r="C727" s="1">
        <v>18</v>
      </c>
      <c r="D727" s="1">
        <v>4</v>
      </c>
      <c r="E727" s="1" t="s">
        <v>10</v>
      </c>
      <c r="F727" s="49">
        <v>-18.922999999999998</v>
      </c>
      <c r="G727" s="49">
        <v>-11.606999999999999</v>
      </c>
      <c r="H727" s="49">
        <v>1.2869999999999999</v>
      </c>
      <c r="I727" s="49">
        <v>-11.558</v>
      </c>
      <c r="J727" s="49">
        <v>-0.80100000000000005</v>
      </c>
      <c r="K727" s="49">
        <v>-1.1779999999999999</v>
      </c>
    </row>
    <row r="728" spans="1:11" x14ac:dyDescent="0.45">
      <c r="A728" s="1">
        <v>10</v>
      </c>
      <c r="B728" s="1">
        <v>25</v>
      </c>
      <c r="C728" s="1">
        <v>18</v>
      </c>
      <c r="D728" s="1">
        <v>4</v>
      </c>
      <c r="E728" s="1" t="s">
        <v>9</v>
      </c>
      <c r="F728" s="49">
        <v>26.776</v>
      </c>
      <c r="G728" s="49">
        <v>16.399999999999999</v>
      </c>
      <c r="H728" s="49">
        <v>0.59499999999999997</v>
      </c>
      <c r="I728" s="49">
        <v>-5.3440000000000003</v>
      </c>
      <c r="J728" s="49">
        <v>-0.37</v>
      </c>
      <c r="K728" s="49">
        <v>-0.54500000000000004</v>
      </c>
    </row>
    <row r="729" spans="1:11" x14ac:dyDescent="0.45">
      <c r="A729" s="1">
        <v>10</v>
      </c>
      <c r="B729" s="1">
        <v>25</v>
      </c>
      <c r="C729" s="1">
        <v>18</v>
      </c>
      <c r="D729" s="1">
        <v>4</v>
      </c>
      <c r="E729" s="1" t="s">
        <v>8</v>
      </c>
      <c r="F729" s="49">
        <v>-26.507999999999999</v>
      </c>
      <c r="G729" s="49">
        <v>-16.248000000000001</v>
      </c>
      <c r="H729" s="49">
        <v>0.59499999999999997</v>
      </c>
      <c r="I729" s="49">
        <v>-5.3440000000000003</v>
      </c>
      <c r="J729" s="49">
        <v>-0.37</v>
      </c>
      <c r="K729" s="49">
        <v>-0.54500000000000004</v>
      </c>
    </row>
    <row r="730" spans="1:11" x14ac:dyDescent="0.45">
      <c r="A730" s="1">
        <v>10</v>
      </c>
      <c r="B730" s="1">
        <v>25</v>
      </c>
      <c r="C730" s="1">
        <v>18</v>
      </c>
      <c r="D730" s="1">
        <v>3</v>
      </c>
      <c r="E730" s="1" t="s">
        <v>11</v>
      </c>
      <c r="F730" s="49">
        <v>-18.893999999999998</v>
      </c>
      <c r="G730" s="49">
        <v>-11.57</v>
      </c>
      <c r="H730" s="49">
        <v>-1.8089999999999999</v>
      </c>
      <c r="I730" s="49">
        <v>16.792000000000002</v>
      </c>
      <c r="J730" s="49">
        <v>1.1220000000000001</v>
      </c>
      <c r="K730" s="49">
        <v>1.65</v>
      </c>
    </row>
    <row r="731" spans="1:11" x14ac:dyDescent="0.45">
      <c r="A731" s="1">
        <v>10</v>
      </c>
      <c r="B731" s="1">
        <v>25</v>
      </c>
      <c r="C731" s="1">
        <v>18</v>
      </c>
      <c r="D731" s="1">
        <v>3</v>
      </c>
      <c r="E731" s="1" t="s">
        <v>10</v>
      </c>
      <c r="F731" s="49">
        <v>-19.288</v>
      </c>
      <c r="G731" s="49">
        <v>-11.824999999999999</v>
      </c>
      <c r="H731" s="49">
        <v>1.734</v>
      </c>
      <c r="I731" s="49">
        <v>-16.091000000000001</v>
      </c>
      <c r="J731" s="49">
        <v>-1.075</v>
      </c>
      <c r="K731" s="49">
        <v>-1.5820000000000001</v>
      </c>
    </row>
    <row r="732" spans="1:11" x14ac:dyDescent="0.45">
      <c r="A732" s="1">
        <v>10</v>
      </c>
      <c r="B732" s="1">
        <v>25</v>
      </c>
      <c r="C732" s="1">
        <v>18</v>
      </c>
      <c r="D732" s="1">
        <v>3</v>
      </c>
      <c r="E732" s="1" t="s">
        <v>9</v>
      </c>
      <c r="F732" s="49">
        <v>26.552</v>
      </c>
      <c r="G732" s="49">
        <v>16.265999999999998</v>
      </c>
      <c r="H732" s="49">
        <v>0.80500000000000005</v>
      </c>
      <c r="I732" s="49">
        <v>-7.4729999999999999</v>
      </c>
      <c r="J732" s="49">
        <v>-0.499</v>
      </c>
      <c r="K732" s="49">
        <v>-0.73499999999999999</v>
      </c>
    </row>
    <row r="733" spans="1:11" x14ac:dyDescent="0.45">
      <c r="A733" s="1">
        <v>10</v>
      </c>
      <c r="B733" s="1">
        <v>25</v>
      </c>
      <c r="C733" s="1">
        <v>18</v>
      </c>
      <c r="D733" s="1">
        <v>3</v>
      </c>
      <c r="E733" s="1" t="s">
        <v>8</v>
      </c>
      <c r="F733" s="49">
        <v>-26.731999999999999</v>
      </c>
      <c r="G733" s="49">
        <v>-16.382000000000001</v>
      </c>
      <c r="H733" s="49">
        <v>0.80500000000000005</v>
      </c>
      <c r="I733" s="49">
        <v>-7.4729999999999999</v>
      </c>
      <c r="J733" s="49">
        <v>-0.499</v>
      </c>
      <c r="K733" s="49">
        <v>-0.73499999999999999</v>
      </c>
    </row>
    <row r="734" spans="1:11" x14ac:dyDescent="0.45">
      <c r="A734" s="1">
        <v>10</v>
      </c>
      <c r="B734" s="1">
        <v>25</v>
      </c>
      <c r="C734" s="1">
        <v>18</v>
      </c>
      <c r="D734" s="1">
        <v>2</v>
      </c>
      <c r="E734" s="1" t="s">
        <v>11</v>
      </c>
      <c r="F734" s="49">
        <v>-18.885000000000002</v>
      </c>
      <c r="G734" s="49">
        <v>-11.563000000000001</v>
      </c>
      <c r="H734" s="49">
        <v>-2.16</v>
      </c>
      <c r="I734" s="49">
        <v>20.361000000000001</v>
      </c>
      <c r="J734" s="49">
        <v>1.333</v>
      </c>
      <c r="K734" s="49">
        <v>1.9610000000000001</v>
      </c>
    </row>
    <row r="735" spans="1:11" x14ac:dyDescent="0.45">
      <c r="A735" s="1">
        <v>10</v>
      </c>
      <c r="B735" s="1">
        <v>25</v>
      </c>
      <c r="C735" s="1">
        <v>18</v>
      </c>
      <c r="D735" s="1">
        <v>2</v>
      </c>
      <c r="E735" s="1" t="s">
        <v>10</v>
      </c>
      <c r="F735" s="49">
        <v>-19.43</v>
      </c>
      <c r="G735" s="49">
        <v>-11.913</v>
      </c>
      <c r="H735" s="49">
        <v>2.0779999999999998</v>
      </c>
      <c r="I735" s="49">
        <v>-19.602</v>
      </c>
      <c r="J735" s="49">
        <v>-1.2829999999999999</v>
      </c>
      <c r="K735" s="49">
        <v>-1.887</v>
      </c>
    </row>
    <row r="736" spans="1:11" x14ac:dyDescent="0.45">
      <c r="A736" s="1">
        <v>10</v>
      </c>
      <c r="B736" s="1">
        <v>25</v>
      </c>
      <c r="C736" s="1">
        <v>18</v>
      </c>
      <c r="D736" s="1">
        <v>2</v>
      </c>
      <c r="E736" s="1" t="s">
        <v>9</v>
      </c>
      <c r="F736" s="49">
        <v>26.518000000000001</v>
      </c>
      <c r="G736" s="49">
        <v>16.245000000000001</v>
      </c>
      <c r="H736" s="49">
        <v>0.96299999999999997</v>
      </c>
      <c r="I736" s="49">
        <v>-9.0830000000000002</v>
      </c>
      <c r="J736" s="49">
        <v>-0.59499999999999997</v>
      </c>
      <c r="K736" s="49">
        <v>-0.875</v>
      </c>
    </row>
    <row r="737" spans="1:11" x14ac:dyDescent="0.45">
      <c r="A737" s="1">
        <v>10</v>
      </c>
      <c r="B737" s="1">
        <v>25</v>
      </c>
      <c r="C737" s="1">
        <v>18</v>
      </c>
      <c r="D737" s="1">
        <v>2</v>
      </c>
      <c r="E737" s="1" t="s">
        <v>8</v>
      </c>
      <c r="F737" s="49">
        <v>-26.765999999999998</v>
      </c>
      <c r="G737" s="49">
        <v>-16.402999999999999</v>
      </c>
      <c r="H737" s="49">
        <v>0.96299999999999997</v>
      </c>
      <c r="I737" s="49">
        <v>-9.0830000000000002</v>
      </c>
      <c r="J737" s="49">
        <v>-0.59499999999999997</v>
      </c>
      <c r="K737" s="49">
        <v>-0.875</v>
      </c>
    </row>
    <row r="738" spans="1:11" x14ac:dyDescent="0.45">
      <c r="A738" s="1">
        <v>10</v>
      </c>
      <c r="B738" s="1">
        <v>25</v>
      </c>
      <c r="C738" s="1">
        <v>18</v>
      </c>
      <c r="D738" s="1">
        <v>1</v>
      </c>
      <c r="E738" s="1" t="s">
        <v>11</v>
      </c>
      <c r="F738" s="49">
        <v>-18.036999999999999</v>
      </c>
      <c r="G738" s="49">
        <v>-11.045999999999999</v>
      </c>
      <c r="H738" s="49">
        <v>-2.2280000000000002</v>
      </c>
      <c r="I738" s="49">
        <v>21.550999999999998</v>
      </c>
      <c r="J738" s="49">
        <v>1.337</v>
      </c>
      <c r="K738" s="49">
        <v>1.968</v>
      </c>
    </row>
    <row r="739" spans="1:11" x14ac:dyDescent="0.45">
      <c r="A739" s="1">
        <v>10</v>
      </c>
      <c r="B739" s="1">
        <v>25</v>
      </c>
      <c r="C739" s="1">
        <v>18</v>
      </c>
      <c r="D739" s="1">
        <v>1</v>
      </c>
      <c r="E739" s="1" t="s">
        <v>10</v>
      </c>
      <c r="F739" s="49">
        <v>-19.97</v>
      </c>
      <c r="G739" s="49">
        <v>-12.242000000000001</v>
      </c>
      <c r="H739" s="49">
        <v>2.1139999999999999</v>
      </c>
      <c r="I739" s="49">
        <v>-20.434999999999999</v>
      </c>
      <c r="J739" s="49">
        <v>-1.2689999999999999</v>
      </c>
      <c r="K739" s="49">
        <v>-1.867</v>
      </c>
    </row>
    <row r="740" spans="1:11" x14ac:dyDescent="0.45">
      <c r="A740" s="1">
        <v>10</v>
      </c>
      <c r="B740" s="1">
        <v>25</v>
      </c>
      <c r="C740" s="1">
        <v>18</v>
      </c>
      <c r="D740" s="1">
        <v>1</v>
      </c>
      <c r="E740" s="1" t="s">
        <v>9</v>
      </c>
      <c r="F740" s="49">
        <v>26.202999999999999</v>
      </c>
      <c r="G740" s="49">
        <v>16.052</v>
      </c>
      <c r="H740" s="49">
        <v>0.98699999999999999</v>
      </c>
      <c r="I740" s="49">
        <v>-9.5419999999999998</v>
      </c>
      <c r="J740" s="49">
        <v>-0.59199999999999997</v>
      </c>
      <c r="K740" s="49">
        <v>-0.871</v>
      </c>
    </row>
    <row r="741" spans="1:11" x14ac:dyDescent="0.45">
      <c r="A741" s="1">
        <v>10</v>
      </c>
      <c r="B741" s="1">
        <v>25</v>
      </c>
      <c r="C741" s="1">
        <v>18</v>
      </c>
      <c r="D741" s="1">
        <v>1</v>
      </c>
      <c r="E741" s="1" t="s">
        <v>8</v>
      </c>
      <c r="F741" s="49">
        <v>-27.081</v>
      </c>
      <c r="G741" s="49">
        <v>-16.596</v>
      </c>
      <c r="H741" s="49">
        <v>0.98699999999999999</v>
      </c>
      <c r="I741" s="49">
        <v>-9.5419999999999998</v>
      </c>
      <c r="J741" s="49">
        <v>-0.59199999999999997</v>
      </c>
      <c r="K741" s="49">
        <v>-0.871</v>
      </c>
    </row>
    <row r="742" spans="1:11" x14ac:dyDescent="0.45">
      <c r="A742" s="1">
        <v>10</v>
      </c>
      <c r="B742" s="1">
        <v>18</v>
      </c>
      <c r="C742" s="1">
        <v>11</v>
      </c>
      <c r="D742" s="1">
        <v>5</v>
      </c>
      <c r="E742" s="1" t="s">
        <v>11</v>
      </c>
      <c r="F742" s="49">
        <v>-16.263000000000002</v>
      </c>
      <c r="G742" s="49">
        <v>-9.8640000000000008</v>
      </c>
      <c r="H742" s="49">
        <v>-0.80500000000000005</v>
      </c>
      <c r="I742" s="49">
        <v>6.984</v>
      </c>
      <c r="J742" s="49">
        <v>0.49399999999999999</v>
      </c>
      <c r="K742" s="49">
        <v>0.72699999999999998</v>
      </c>
    </row>
    <row r="743" spans="1:11" x14ac:dyDescent="0.45">
      <c r="A743" s="1">
        <v>10</v>
      </c>
      <c r="B743" s="1">
        <v>18</v>
      </c>
      <c r="C743" s="1">
        <v>11</v>
      </c>
      <c r="D743" s="1">
        <v>5</v>
      </c>
      <c r="E743" s="1" t="s">
        <v>10</v>
      </c>
      <c r="F743" s="49">
        <v>-13.467000000000001</v>
      </c>
      <c r="G743" s="49">
        <v>-8.1959999999999997</v>
      </c>
      <c r="H743" s="49">
        <v>0.875</v>
      </c>
      <c r="I743" s="49">
        <v>-7.58</v>
      </c>
      <c r="J743" s="49">
        <v>-0.53700000000000003</v>
      </c>
      <c r="K743" s="49">
        <v>-0.78900000000000003</v>
      </c>
    </row>
    <row r="744" spans="1:11" x14ac:dyDescent="0.45">
      <c r="A744" s="1">
        <v>10</v>
      </c>
      <c r="B744" s="1">
        <v>18</v>
      </c>
      <c r="C744" s="1">
        <v>11</v>
      </c>
      <c r="D744" s="1">
        <v>5</v>
      </c>
      <c r="E744" s="1" t="s">
        <v>9</v>
      </c>
      <c r="F744" s="49">
        <v>22.863</v>
      </c>
      <c r="G744" s="49">
        <v>13.879</v>
      </c>
      <c r="H744" s="49">
        <v>0.4</v>
      </c>
      <c r="I744" s="49">
        <v>-3.4670000000000001</v>
      </c>
      <c r="J744" s="49">
        <v>-0.245</v>
      </c>
      <c r="K744" s="49">
        <v>-0.36099999999999999</v>
      </c>
    </row>
    <row r="745" spans="1:11" x14ac:dyDescent="0.45">
      <c r="A745" s="1">
        <v>10</v>
      </c>
      <c r="B745" s="1">
        <v>18</v>
      </c>
      <c r="C745" s="1">
        <v>11</v>
      </c>
      <c r="D745" s="1">
        <v>5</v>
      </c>
      <c r="E745" s="1" t="s">
        <v>8</v>
      </c>
      <c r="F745" s="49">
        <v>-21.530999999999999</v>
      </c>
      <c r="G745" s="49">
        <v>-13.085000000000001</v>
      </c>
      <c r="H745" s="49">
        <v>0.4</v>
      </c>
      <c r="I745" s="49">
        <v>-3.4670000000000001</v>
      </c>
      <c r="J745" s="49">
        <v>-0.245</v>
      </c>
      <c r="K745" s="49">
        <v>-0.36099999999999999</v>
      </c>
    </row>
    <row r="746" spans="1:11" x14ac:dyDescent="0.45">
      <c r="A746" s="1">
        <v>10</v>
      </c>
      <c r="B746" s="1">
        <v>18</v>
      </c>
      <c r="C746" s="1">
        <v>11</v>
      </c>
      <c r="D746" s="1">
        <v>4</v>
      </c>
      <c r="E746" s="1" t="s">
        <v>11</v>
      </c>
      <c r="F746" s="49">
        <v>-17.600000000000001</v>
      </c>
      <c r="G746" s="49">
        <v>-10.778</v>
      </c>
      <c r="H746" s="49">
        <v>-1.3380000000000001</v>
      </c>
      <c r="I746" s="49">
        <v>12.016999999999999</v>
      </c>
      <c r="J746" s="49">
        <v>0.83299999999999996</v>
      </c>
      <c r="K746" s="49">
        <v>1.2250000000000001</v>
      </c>
    </row>
    <row r="747" spans="1:11" x14ac:dyDescent="0.45">
      <c r="A747" s="1">
        <v>10</v>
      </c>
      <c r="B747" s="1">
        <v>18</v>
      </c>
      <c r="C747" s="1">
        <v>11</v>
      </c>
      <c r="D747" s="1">
        <v>4</v>
      </c>
      <c r="E747" s="1" t="s">
        <v>10</v>
      </c>
      <c r="F747" s="49">
        <v>-17.48</v>
      </c>
      <c r="G747" s="49">
        <v>-10.714</v>
      </c>
      <c r="H747" s="49">
        <v>1.3819999999999999</v>
      </c>
      <c r="I747" s="49">
        <v>-12.414999999999999</v>
      </c>
      <c r="J747" s="49">
        <v>-0.86</v>
      </c>
      <c r="K747" s="49">
        <v>-1.266</v>
      </c>
    </row>
    <row r="748" spans="1:11" x14ac:dyDescent="0.45">
      <c r="A748" s="1">
        <v>10</v>
      </c>
      <c r="B748" s="1">
        <v>18</v>
      </c>
      <c r="C748" s="1">
        <v>11</v>
      </c>
      <c r="D748" s="1">
        <v>4</v>
      </c>
      <c r="E748" s="1" t="s">
        <v>9</v>
      </c>
      <c r="F748" s="49">
        <v>25.46</v>
      </c>
      <c r="G748" s="49">
        <v>15.597</v>
      </c>
      <c r="H748" s="49">
        <v>0.64800000000000002</v>
      </c>
      <c r="I748" s="49">
        <v>-5.8170000000000002</v>
      </c>
      <c r="J748" s="49">
        <v>-0.40300000000000002</v>
      </c>
      <c r="K748" s="49">
        <v>-0.59299999999999997</v>
      </c>
    </row>
    <row r="749" spans="1:11" x14ac:dyDescent="0.45">
      <c r="A749" s="1">
        <v>10</v>
      </c>
      <c r="B749" s="1">
        <v>18</v>
      </c>
      <c r="C749" s="1">
        <v>11</v>
      </c>
      <c r="D749" s="1">
        <v>4</v>
      </c>
      <c r="E749" s="1" t="s">
        <v>8</v>
      </c>
      <c r="F749" s="49">
        <v>-25.402000000000001</v>
      </c>
      <c r="G749" s="49">
        <v>-15.567</v>
      </c>
      <c r="H749" s="49">
        <v>0.64800000000000002</v>
      </c>
      <c r="I749" s="49">
        <v>-5.8170000000000002</v>
      </c>
      <c r="J749" s="49">
        <v>-0.40300000000000002</v>
      </c>
      <c r="K749" s="49">
        <v>-0.59299999999999997</v>
      </c>
    </row>
    <row r="750" spans="1:11" x14ac:dyDescent="0.45">
      <c r="A750" s="1">
        <v>10</v>
      </c>
      <c r="B750" s="1">
        <v>18</v>
      </c>
      <c r="C750" s="1">
        <v>11</v>
      </c>
      <c r="D750" s="1">
        <v>3</v>
      </c>
      <c r="E750" s="1" t="s">
        <v>11</v>
      </c>
      <c r="F750" s="49">
        <v>-17.952000000000002</v>
      </c>
      <c r="G750" s="49">
        <v>-10.993</v>
      </c>
      <c r="H750" s="49">
        <v>-1.806</v>
      </c>
      <c r="I750" s="49">
        <v>16.759</v>
      </c>
      <c r="J750" s="49">
        <v>1.1200000000000001</v>
      </c>
      <c r="K750" s="49">
        <v>1.6479999999999999</v>
      </c>
    </row>
    <row r="751" spans="1:11" x14ac:dyDescent="0.45">
      <c r="A751" s="1">
        <v>10</v>
      </c>
      <c r="B751" s="1">
        <v>18</v>
      </c>
      <c r="C751" s="1">
        <v>11</v>
      </c>
      <c r="D751" s="1">
        <v>3</v>
      </c>
      <c r="E751" s="1" t="s">
        <v>10</v>
      </c>
      <c r="F751" s="49">
        <v>-16.931000000000001</v>
      </c>
      <c r="G751" s="49">
        <v>-10.381</v>
      </c>
      <c r="H751" s="49">
        <v>1.8819999999999999</v>
      </c>
      <c r="I751" s="49">
        <v>-17.463000000000001</v>
      </c>
      <c r="J751" s="49">
        <v>-1.167</v>
      </c>
      <c r="K751" s="49">
        <v>-1.716</v>
      </c>
    </row>
    <row r="752" spans="1:11" x14ac:dyDescent="0.45">
      <c r="A752" s="1">
        <v>10</v>
      </c>
      <c r="B752" s="1">
        <v>18</v>
      </c>
      <c r="C752" s="1">
        <v>11</v>
      </c>
      <c r="D752" s="1">
        <v>3</v>
      </c>
      <c r="E752" s="1" t="s">
        <v>9</v>
      </c>
      <c r="F752" s="49">
        <v>25.673999999999999</v>
      </c>
      <c r="G752" s="49">
        <v>15.728</v>
      </c>
      <c r="H752" s="49">
        <v>0.878</v>
      </c>
      <c r="I752" s="49">
        <v>-8.1479999999999997</v>
      </c>
      <c r="J752" s="49">
        <v>-0.54400000000000004</v>
      </c>
      <c r="K752" s="49">
        <v>-0.80100000000000005</v>
      </c>
    </row>
    <row r="753" spans="1:11" x14ac:dyDescent="0.45">
      <c r="A753" s="1">
        <v>10</v>
      </c>
      <c r="B753" s="1">
        <v>18</v>
      </c>
      <c r="C753" s="1">
        <v>11</v>
      </c>
      <c r="D753" s="1">
        <v>3</v>
      </c>
      <c r="E753" s="1" t="s">
        <v>8</v>
      </c>
      <c r="F753" s="49">
        <v>-25.187999999999999</v>
      </c>
      <c r="G753" s="49">
        <v>-15.436</v>
      </c>
      <c r="H753" s="49">
        <v>0.878</v>
      </c>
      <c r="I753" s="49">
        <v>-8.1479999999999997</v>
      </c>
      <c r="J753" s="49">
        <v>-0.54400000000000004</v>
      </c>
      <c r="K753" s="49">
        <v>-0.80100000000000005</v>
      </c>
    </row>
    <row r="754" spans="1:11" x14ac:dyDescent="0.45">
      <c r="A754" s="1">
        <v>10</v>
      </c>
      <c r="B754" s="1">
        <v>18</v>
      </c>
      <c r="C754" s="1">
        <v>11</v>
      </c>
      <c r="D754" s="1">
        <v>2</v>
      </c>
      <c r="E754" s="1" t="s">
        <v>11</v>
      </c>
      <c r="F754" s="49">
        <v>-17.969000000000001</v>
      </c>
      <c r="G754" s="49">
        <v>-11.003</v>
      </c>
      <c r="H754" s="49">
        <v>-2.1680000000000001</v>
      </c>
      <c r="I754" s="49">
        <v>20.446999999999999</v>
      </c>
      <c r="J754" s="49">
        <v>1.3380000000000001</v>
      </c>
      <c r="K754" s="49">
        <v>1.968</v>
      </c>
    </row>
    <row r="755" spans="1:11" x14ac:dyDescent="0.45">
      <c r="A755" s="1">
        <v>10</v>
      </c>
      <c r="B755" s="1">
        <v>18</v>
      </c>
      <c r="C755" s="1">
        <v>11</v>
      </c>
      <c r="D755" s="1">
        <v>2</v>
      </c>
      <c r="E755" s="1" t="s">
        <v>10</v>
      </c>
      <c r="F755" s="49">
        <v>-17.024000000000001</v>
      </c>
      <c r="G755" s="49">
        <v>-10.438000000000001</v>
      </c>
      <c r="H755" s="49">
        <v>2.2490000000000001</v>
      </c>
      <c r="I755" s="49">
        <v>-21.209</v>
      </c>
      <c r="J755" s="49">
        <v>-1.3879999999999999</v>
      </c>
      <c r="K755" s="49">
        <v>-2.0430000000000001</v>
      </c>
    </row>
    <row r="756" spans="1:11" x14ac:dyDescent="0.45">
      <c r="A756" s="1">
        <v>10</v>
      </c>
      <c r="B756" s="1">
        <v>18</v>
      </c>
      <c r="C756" s="1">
        <v>11</v>
      </c>
      <c r="D756" s="1">
        <v>2</v>
      </c>
      <c r="E756" s="1" t="s">
        <v>9</v>
      </c>
      <c r="F756" s="49">
        <v>25.655999999999999</v>
      </c>
      <c r="G756" s="49">
        <v>15.717000000000001</v>
      </c>
      <c r="H756" s="49">
        <v>1.052</v>
      </c>
      <c r="I756" s="49">
        <v>-9.9179999999999993</v>
      </c>
      <c r="J756" s="49">
        <v>-0.64900000000000002</v>
      </c>
      <c r="K756" s="49">
        <v>-0.95499999999999996</v>
      </c>
    </row>
    <row r="757" spans="1:11" x14ac:dyDescent="0.45">
      <c r="A757" s="1">
        <v>10</v>
      </c>
      <c r="B757" s="1">
        <v>18</v>
      </c>
      <c r="C757" s="1">
        <v>11</v>
      </c>
      <c r="D757" s="1">
        <v>2</v>
      </c>
      <c r="E757" s="1" t="s">
        <v>8</v>
      </c>
      <c r="F757" s="49">
        <v>-25.206</v>
      </c>
      <c r="G757" s="49">
        <v>-15.446999999999999</v>
      </c>
      <c r="H757" s="49">
        <v>1.052</v>
      </c>
      <c r="I757" s="49">
        <v>-9.9179999999999993</v>
      </c>
      <c r="J757" s="49">
        <v>-0.64900000000000002</v>
      </c>
      <c r="K757" s="49">
        <v>-0.95499999999999996</v>
      </c>
    </row>
    <row r="758" spans="1:11" x14ac:dyDescent="0.45">
      <c r="A758" s="1">
        <v>10</v>
      </c>
      <c r="B758" s="1">
        <v>18</v>
      </c>
      <c r="C758" s="1">
        <v>11</v>
      </c>
      <c r="D758" s="1">
        <v>1</v>
      </c>
      <c r="E758" s="1" t="s">
        <v>11</v>
      </c>
      <c r="F758" s="49">
        <v>-18.518000000000001</v>
      </c>
      <c r="G758" s="49">
        <v>-11.340999999999999</v>
      </c>
      <c r="H758" s="49">
        <v>-2.2050000000000001</v>
      </c>
      <c r="I758" s="49">
        <v>21.324000000000002</v>
      </c>
      <c r="J758" s="49">
        <v>1.3240000000000001</v>
      </c>
      <c r="K758" s="49">
        <v>1.948</v>
      </c>
    </row>
    <row r="759" spans="1:11" x14ac:dyDescent="0.45">
      <c r="A759" s="1">
        <v>10</v>
      </c>
      <c r="B759" s="1">
        <v>18</v>
      </c>
      <c r="C759" s="1">
        <v>11</v>
      </c>
      <c r="D759" s="1">
        <v>1</v>
      </c>
      <c r="E759" s="1" t="s">
        <v>10</v>
      </c>
      <c r="F759" s="49">
        <v>-16.239000000000001</v>
      </c>
      <c r="G759" s="49">
        <v>-9.9550000000000001</v>
      </c>
      <c r="H759" s="49">
        <v>2.3199999999999998</v>
      </c>
      <c r="I759" s="49">
        <v>-22.440999999999999</v>
      </c>
      <c r="J759" s="49">
        <v>-1.393</v>
      </c>
      <c r="K759" s="49">
        <v>-2.0489999999999999</v>
      </c>
    </row>
    <row r="760" spans="1:11" x14ac:dyDescent="0.45">
      <c r="A760" s="1">
        <v>10</v>
      </c>
      <c r="B760" s="1">
        <v>18</v>
      </c>
      <c r="C760" s="1">
        <v>11</v>
      </c>
      <c r="D760" s="1">
        <v>1</v>
      </c>
      <c r="E760" s="1" t="s">
        <v>9</v>
      </c>
      <c r="F760" s="49">
        <v>25.974</v>
      </c>
      <c r="G760" s="49">
        <v>15.912000000000001</v>
      </c>
      <c r="H760" s="49">
        <v>1.0780000000000001</v>
      </c>
      <c r="I760" s="49">
        <v>-10.42</v>
      </c>
      <c r="J760" s="49">
        <v>-0.64700000000000002</v>
      </c>
      <c r="K760" s="49">
        <v>-0.95199999999999996</v>
      </c>
    </row>
    <row r="761" spans="1:11" x14ac:dyDescent="0.45">
      <c r="A761" s="1">
        <v>10</v>
      </c>
      <c r="B761" s="1">
        <v>18</v>
      </c>
      <c r="C761" s="1">
        <v>11</v>
      </c>
      <c r="D761" s="1">
        <v>1</v>
      </c>
      <c r="E761" s="1" t="s">
        <v>8</v>
      </c>
      <c r="F761" s="49">
        <v>-24.888000000000002</v>
      </c>
      <c r="G761" s="49">
        <v>-15.252000000000001</v>
      </c>
      <c r="H761" s="49">
        <v>1.0780000000000001</v>
      </c>
      <c r="I761" s="49">
        <v>-10.42</v>
      </c>
      <c r="J761" s="49">
        <v>-0.64700000000000002</v>
      </c>
      <c r="K761" s="49">
        <v>-0.95199999999999996</v>
      </c>
    </row>
    <row r="762" spans="1:11" x14ac:dyDescent="0.45">
      <c r="A762" s="1">
        <v>11</v>
      </c>
      <c r="B762" s="1">
        <v>26</v>
      </c>
      <c r="C762" s="1">
        <v>19</v>
      </c>
      <c r="D762" s="1">
        <v>5</v>
      </c>
      <c r="E762" s="1" t="s">
        <v>11</v>
      </c>
      <c r="F762" s="49">
        <v>-15.143000000000001</v>
      </c>
      <c r="G762" s="49">
        <v>-9.1920000000000002</v>
      </c>
      <c r="H762" s="49">
        <v>-1.0509999999999999</v>
      </c>
      <c r="I762" s="49">
        <v>9</v>
      </c>
      <c r="J762" s="49">
        <v>0.83499999999999996</v>
      </c>
      <c r="K762" s="49">
        <v>1.2290000000000001</v>
      </c>
    </row>
    <row r="763" spans="1:11" x14ac:dyDescent="0.45">
      <c r="A763" s="1">
        <v>11</v>
      </c>
      <c r="B763" s="1">
        <v>26</v>
      </c>
      <c r="C763" s="1">
        <v>19</v>
      </c>
      <c r="D763" s="1">
        <v>5</v>
      </c>
      <c r="E763" s="1" t="s">
        <v>10</v>
      </c>
      <c r="F763" s="49">
        <v>-17.29</v>
      </c>
      <c r="G763" s="49">
        <v>-10.507999999999999</v>
      </c>
      <c r="H763" s="49">
        <v>0.96499999999999997</v>
      </c>
      <c r="I763" s="49">
        <v>-8.2780000000000005</v>
      </c>
      <c r="J763" s="49">
        <v>-0.76800000000000002</v>
      </c>
      <c r="K763" s="49">
        <v>-1.1299999999999999</v>
      </c>
    </row>
    <row r="764" spans="1:11" x14ac:dyDescent="0.45">
      <c r="A764" s="1">
        <v>11</v>
      </c>
      <c r="B764" s="1">
        <v>26</v>
      </c>
      <c r="C764" s="1">
        <v>19</v>
      </c>
      <c r="D764" s="1">
        <v>5</v>
      </c>
      <c r="E764" s="1" t="s">
        <v>9</v>
      </c>
      <c r="F764" s="49">
        <v>22.765999999999998</v>
      </c>
      <c r="G764" s="49">
        <v>13.824999999999999</v>
      </c>
      <c r="H764" s="49">
        <v>0.45800000000000002</v>
      </c>
      <c r="I764" s="49">
        <v>-3.927</v>
      </c>
      <c r="J764" s="49">
        <v>-0.36399999999999999</v>
      </c>
      <c r="K764" s="49">
        <v>-0.53600000000000003</v>
      </c>
    </row>
    <row r="765" spans="1:11" x14ac:dyDescent="0.45">
      <c r="A765" s="1">
        <v>11</v>
      </c>
      <c r="B765" s="1">
        <v>26</v>
      </c>
      <c r="C765" s="1">
        <v>19</v>
      </c>
      <c r="D765" s="1">
        <v>5</v>
      </c>
      <c r="E765" s="1" t="s">
        <v>8</v>
      </c>
      <c r="F765" s="49">
        <v>-23.742000000000001</v>
      </c>
      <c r="G765" s="49">
        <v>-14.423</v>
      </c>
      <c r="H765" s="49">
        <v>0.45800000000000002</v>
      </c>
      <c r="I765" s="49">
        <v>-3.927</v>
      </c>
      <c r="J765" s="49">
        <v>-0.36399999999999999</v>
      </c>
      <c r="K765" s="49">
        <v>-0.53600000000000003</v>
      </c>
    </row>
    <row r="766" spans="1:11" x14ac:dyDescent="0.45">
      <c r="A766" s="1">
        <v>11</v>
      </c>
      <c r="B766" s="1">
        <v>26</v>
      </c>
      <c r="C766" s="1">
        <v>19</v>
      </c>
      <c r="D766" s="1">
        <v>4</v>
      </c>
      <c r="E766" s="1" t="s">
        <v>11</v>
      </c>
      <c r="F766" s="49">
        <v>-19.449000000000002</v>
      </c>
      <c r="G766" s="49">
        <v>-11.898</v>
      </c>
      <c r="H766" s="49">
        <v>-1.625</v>
      </c>
      <c r="I766" s="49">
        <v>14.612</v>
      </c>
      <c r="J766" s="49">
        <v>1.341</v>
      </c>
      <c r="K766" s="49">
        <v>1.9730000000000001</v>
      </c>
    </row>
    <row r="767" spans="1:11" x14ac:dyDescent="0.45">
      <c r="A767" s="1">
        <v>11</v>
      </c>
      <c r="B767" s="1">
        <v>26</v>
      </c>
      <c r="C767" s="1">
        <v>19</v>
      </c>
      <c r="D767" s="1">
        <v>4</v>
      </c>
      <c r="E767" s="1" t="s">
        <v>10</v>
      </c>
      <c r="F767" s="49">
        <v>-18.984000000000002</v>
      </c>
      <c r="G767" s="49">
        <v>-11.648</v>
      </c>
      <c r="H767" s="49">
        <v>1.571</v>
      </c>
      <c r="I767" s="49">
        <v>-14.129</v>
      </c>
      <c r="J767" s="49">
        <v>-1.2969999999999999</v>
      </c>
      <c r="K767" s="49">
        <v>-1.9079999999999999</v>
      </c>
    </row>
    <row r="768" spans="1:11" x14ac:dyDescent="0.45">
      <c r="A768" s="1">
        <v>11</v>
      </c>
      <c r="B768" s="1">
        <v>26</v>
      </c>
      <c r="C768" s="1">
        <v>19</v>
      </c>
      <c r="D768" s="1">
        <v>4</v>
      </c>
      <c r="E768" s="1" t="s">
        <v>9</v>
      </c>
      <c r="F768" s="49">
        <v>26.748000000000001</v>
      </c>
      <c r="G768" s="49">
        <v>16.381</v>
      </c>
      <c r="H768" s="49">
        <v>0.72599999999999998</v>
      </c>
      <c r="I768" s="49">
        <v>-6.532</v>
      </c>
      <c r="J768" s="49">
        <v>-0.6</v>
      </c>
      <c r="K768" s="49">
        <v>-0.88200000000000001</v>
      </c>
    </row>
    <row r="769" spans="1:11" x14ac:dyDescent="0.45">
      <c r="A769" s="1">
        <v>11</v>
      </c>
      <c r="B769" s="1">
        <v>26</v>
      </c>
      <c r="C769" s="1">
        <v>19</v>
      </c>
      <c r="D769" s="1">
        <v>4</v>
      </c>
      <c r="E769" s="1" t="s">
        <v>8</v>
      </c>
      <c r="F769" s="49">
        <v>-26.536000000000001</v>
      </c>
      <c r="G769" s="49">
        <v>-16.266999999999999</v>
      </c>
      <c r="H769" s="49">
        <v>0.72599999999999998</v>
      </c>
      <c r="I769" s="49">
        <v>-6.532</v>
      </c>
      <c r="J769" s="49">
        <v>-0.6</v>
      </c>
      <c r="K769" s="49">
        <v>-0.88200000000000001</v>
      </c>
    </row>
    <row r="770" spans="1:11" x14ac:dyDescent="0.45">
      <c r="A770" s="1">
        <v>11</v>
      </c>
      <c r="B770" s="1">
        <v>26</v>
      </c>
      <c r="C770" s="1">
        <v>19</v>
      </c>
      <c r="D770" s="1">
        <v>3</v>
      </c>
      <c r="E770" s="1" t="s">
        <v>11</v>
      </c>
      <c r="F770" s="49">
        <v>-18.832999999999998</v>
      </c>
      <c r="G770" s="49">
        <v>-11.531000000000001</v>
      </c>
      <c r="H770" s="49">
        <v>-2.198</v>
      </c>
      <c r="I770" s="49">
        <v>20.466999999999999</v>
      </c>
      <c r="J770" s="49">
        <v>1.833</v>
      </c>
      <c r="K770" s="49">
        <v>2.6970000000000001</v>
      </c>
    </row>
    <row r="771" spans="1:11" x14ac:dyDescent="0.45">
      <c r="A771" s="1">
        <v>11</v>
      </c>
      <c r="B771" s="1">
        <v>26</v>
      </c>
      <c r="C771" s="1">
        <v>19</v>
      </c>
      <c r="D771" s="1">
        <v>3</v>
      </c>
      <c r="E771" s="1" t="s">
        <v>10</v>
      </c>
      <c r="F771" s="49">
        <v>-19.346</v>
      </c>
      <c r="G771" s="49">
        <v>-11.863</v>
      </c>
      <c r="H771" s="49">
        <v>2.1059999999999999</v>
      </c>
      <c r="I771" s="49">
        <v>-19.614000000000001</v>
      </c>
      <c r="J771" s="49">
        <v>-1.7569999999999999</v>
      </c>
      <c r="K771" s="49">
        <v>-2.5840000000000001</v>
      </c>
    </row>
    <row r="772" spans="1:11" x14ac:dyDescent="0.45">
      <c r="A772" s="1">
        <v>11</v>
      </c>
      <c r="B772" s="1">
        <v>26</v>
      </c>
      <c r="C772" s="1">
        <v>19</v>
      </c>
      <c r="D772" s="1">
        <v>3</v>
      </c>
      <c r="E772" s="1" t="s">
        <v>9</v>
      </c>
      <c r="F772" s="49">
        <v>26.526</v>
      </c>
      <c r="G772" s="49">
        <v>16.248999999999999</v>
      </c>
      <c r="H772" s="49">
        <v>0.97799999999999998</v>
      </c>
      <c r="I772" s="49">
        <v>-9.109</v>
      </c>
      <c r="J772" s="49">
        <v>-0.81599999999999995</v>
      </c>
      <c r="K772" s="49">
        <v>-1.2</v>
      </c>
    </row>
    <row r="773" spans="1:11" x14ac:dyDescent="0.45">
      <c r="A773" s="1">
        <v>11</v>
      </c>
      <c r="B773" s="1">
        <v>26</v>
      </c>
      <c r="C773" s="1">
        <v>19</v>
      </c>
      <c r="D773" s="1">
        <v>3</v>
      </c>
      <c r="E773" s="1" t="s">
        <v>8</v>
      </c>
      <c r="F773" s="49">
        <v>-26.757999999999999</v>
      </c>
      <c r="G773" s="49">
        <v>-16.399000000000001</v>
      </c>
      <c r="H773" s="49">
        <v>0.97799999999999998</v>
      </c>
      <c r="I773" s="49">
        <v>-9.109</v>
      </c>
      <c r="J773" s="49">
        <v>-0.81599999999999995</v>
      </c>
      <c r="K773" s="49">
        <v>-1.2</v>
      </c>
    </row>
    <row r="774" spans="1:11" x14ac:dyDescent="0.45">
      <c r="A774" s="1">
        <v>11</v>
      </c>
      <c r="B774" s="1">
        <v>26</v>
      </c>
      <c r="C774" s="1">
        <v>19</v>
      </c>
      <c r="D774" s="1">
        <v>2</v>
      </c>
      <c r="E774" s="1" t="s">
        <v>11</v>
      </c>
      <c r="F774" s="49">
        <v>-18.827000000000002</v>
      </c>
      <c r="G774" s="49">
        <v>-11.525</v>
      </c>
      <c r="H774" s="49">
        <v>-2.629</v>
      </c>
      <c r="I774" s="49">
        <v>24.79</v>
      </c>
      <c r="J774" s="49">
        <v>2.1850000000000001</v>
      </c>
      <c r="K774" s="49">
        <v>3.214</v>
      </c>
    </row>
    <row r="775" spans="1:11" x14ac:dyDescent="0.45">
      <c r="A775" s="1">
        <v>11</v>
      </c>
      <c r="B775" s="1">
        <v>26</v>
      </c>
      <c r="C775" s="1">
        <v>19</v>
      </c>
      <c r="D775" s="1">
        <v>2</v>
      </c>
      <c r="E775" s="1" t="s">
        <v>10</v>
      </c>
      <c r="F775" s="49">
        <v>-19.484999999999999</v>
      </c>
      <c r="G775" s="49">
        <v>-11.949</v>
      </c>
      <c r="H775" s="49">
        <v>2.5299999999999998</v>
      </c>
      <c r="I775" s="49">
        <v>-23.861000000000001</v>
      </c>
      <c r="J775" s="49">
        <v>-2.1030000000000002</v>
      </c>
      <c r="K775" s="49">
        <v>-3.0939999999999999</v>
      </c>
    </row>
    <row r="776" spans="1:11" x14ac:dyDescent="0.45">
      <c r="A776" s="1">
        <v>11</v>
      </c>
      <c r="B776" s="1">
        <v>26</v>
      </c>
      <c r="C776" s="1">
        <v>19</v>
      </c>
      <c r="D776" s="1">
        <v>2</v>
      </c>
      <c r="E776" s="1" t="s">
        <v>9</v>
      </c>
      <c r="F776" s="49">
        <v>26.492000000000001</v>
      </c>
      <c r="G776" s="49">
        <v>16.228000000000002</v>
      </c>
      <c r="H776" s="49">
        <v>1.1719999999999999</v>
      </c>
      <c r="I776" s="49">
        <v>-11.057</v>
      </c>
      <c r="J776" s="49">
        <v>-0.97399999999999998</v>
      </c>
      <c r="K776" s="49">
        <v>-1.4339999999999999</v>
      </c>
    </row>
    <row r="777" spans="1:11" x14ac:dyDescent="0.45">
      <c r="A777" s="1">
        <v>11</v>
      </c>
      <c r="B777" s="1">
        <v>26</v>
      </c>
      <c r="C777" s="1">
        <v>19</v>
      </c>
      <c r="D777" s="1">
        <v>2</v>
      </c>
      <c r="E777" s="1" t="s">
        <v>8</v>
      </c>
      <c r="F777" s="49">
        <v>-26.792000000000002</v>
      </c>
      <c r="G777" s="49">
        <v>-16.420000000000002</v>
      </c>
      <c r="H777" s="49">
        <v>1.1719999999999999</v>
      </c>
      <c r="I777" s="49">
        <v>-11.057</v>
      </c>
      <c r="J777" s="49">
        <v>-0.97399999999999998</v>
      </c>
      <c r="K777" s="49">
        <v>-1.4339999999999999</v>
      </c>
    </row>
    <row r="778" spans="1:11" x14ac:dyDescent="0.45">
      <c r="A778" s="1">
        <v>11</v>
      </c>
      <c r="B778" s="1">
        <v>26</v>
      </c>
      <c r="C778" s="1">
        <v>19</v>
      </c>
      <c r="D778" s="1">
        <v>1</v>
      </c>
      <c r="E778" s="1" t="s">
        <v>11</v>
      </c>
      <c r="F778" s="49">
        <v>-18.003</v>
      </c>
      <c r="G778" s="49">
        <v>-11.023</v>
      </c>
      <c r="H778" s="49">
        <v>-2.7160000000000002</v>
      </c>
      <c r="I778" s="49">
        <v>25.942</v>
      </c>
      <c r="J778" s="49">
        <v>2.2389999999999999</v>
      </c>
      <c r="K778" s="49">
        <v>3.2949999999999999</v>
      </c>
    </row>
    <row r="779" spans="1:11" x14ac:dyDescent="0.45">
      <c r="A779" s="1">
        <v>11</v>
      </c>
      <c r="B779" s="1">
        <v>26</v>
      </c>
      <c r="C779" s="1">
        <v>19</v>
      </c>
      <c r="D779" s="1">
        <v>1</v>
      </c>
      <c r="E779" s="1" t="s">
        <v>10</v>
      </c>
      <c r="F779" s="49">
        <v>-20.003</v>
      </c>
      <c r="G779" s="49">
        <v>-12.263999999999999</v>
      </c>
      <c r="H779" s="49">
        <v>2.5760000000000001</v>
      </c>
      <c r="I779" s="49">
        <v>-24.603000000000002</v>
      </c>
      <c r="J779" s="49">
        <v>-2.1240000000000001</v>
      </c>
      <c r="K779" s="49">
        <v>-3.125</v>
      </c>
    </row>
    <row r="780" spans="1:11" x14ac:dyDescent="0.45">
      <c r="A780" s="1">
        <v>11</v>
      </c>
      <c r="B780" s="1">
        <v>26</v>
      </c>
      <c r="C780" s="1">
        <v>19</v>
      </c>
      <c r="D780" s="1">
        <v>1</v>
      </c>
      <c r="E780" s="1" t="s">
        <v>9</v>
      </c>
      <c r="F780" s="49">
        <v>26.187999999999999</v>
      </c>
      <c r="G780" s="49">
        <v>16.042000000000002</v>
      </c>
      <c r="H780" s="49">
        <v>1.2030000000000001</v>
      </c>
      <c r="I780" s="49">
        <v>-11.488</v>
      </c>
      <c r="J780" s="49">
        <v>-0.99199999999999999</v>
      </c>
      <c r="K780" s="49">
        <v>-1.4590000000000001</v>
      </c>
    </row>
    <row r="781" spans="1:11" x14ac:dyDescent="0.45">
      <c r="A781" s="1">
        <v>11</v>
      </c>
      <c r="B781" s="1">
        <v>26</v>
      </c>
      <c r="C781" s="1">
        <v>19</v>
      </c>
      <c r="D781" s="1">
        <v>1</v>
      </c>
      <c r="E781" s="1" t="s">
        <v>8</v>
      </c>
      <c r="F781" s="49">
        <v>-27.096</v>
      </c>
      <c r="G781" s="49">
        <v>-16.606000000000002</v>
      </c>
      <c r="H781" s="49">
        <v>1.2030000000000001</v>
      </c>
      <c r="I781" s="49">
        <v>-11.488</v>
      </c>
      <c r="J781" s="49">
        <v>-0.99199999999999999</v>
      </c>
      <c r="K781" s="49">
        <v>-1.4590000000000001</v>
      </c>
    </row>
    <row r="782" spans="1:11" x14ac:dyDescent="0.45">
      <c r="A782" s="1">
        <v>11</v>
      </c>
      <c r="B782" s="1">
        <v>19</v>
      </c>
      <c r="C782" s="1">
        <v>12</v>
      </c>
      <c r="D782" s="1">
        <v>5</v>
      </c>
      <c r="E782" s="1" t="s">
        <v>11</v>
      </c>
      <c r="F782" s="49">
        <v>-16.213000000000001</v>
      </c>
      <c r="G782" s="49">
        <v>-9.83</v>
      </c>
      <c r="H782" s="49">
        <v>-0.998</v>
      </c>
      <c r="I782" s="49">
        <v>8.5540000000000003</v>
      </c>
      <c r="J782" s="49">
        <v>0.79400000000000004</v>
      </c>
      <c r="K782" s="49">
        <v>1.1679999999999999</v>
      </c>
    </row>
    <row r="783" spans="1:11" x14ac:dyDescent="0.45">
      <c r="A783" s="1">
        <v>11</v>
      </c>
      <c r="B783" s="1">
        <v>19</v>
      </c>
      <c r="C783" s="1">
        <v>12</v>
      </c>
      <c r="D783" s="1">
        <v>5</v>
      </c>
      <c r="E783" s="1" t="s">
        <v>10</v>
      </c>
      <c r="F783" s="49">
        <v>-13.521000000000001</v>
      </c>
      <c r="G783" s="49">
        <v>-8.2330000000000005</v>
      </c>
      <c r="H783" s="49">
        <v>1.085</v>
      </c>
      <c r="I783" s="49">
        <v>-9.2840000000000007</v>
      </c>
      <c r="J783" s="49">
        <v>-0.86199999999999999</v>
      </c>
      <c r="K783" s="49">
        <v>-1.268</v>
      </c>
    </row>
    <row r="784" spans="1:11" x14ac:dyDescent="0.45">
      <c r="A784" s="1">
        <v>11</v>
      </c>
      <c r="B784" s="1">
        <v>19</v>
      </c>
      <c r="C784" s="1">
        <v>12</v>
      </c>
      <c r="D784" s="1">
        <v>5</v>
      </c>
      <c r="E784" s="1" t="s">
        <v>9</v>
      </c>
      <c r="F784" s="49">
        <v>22.838000000000001</v>
      </c>
      <c r="G784" s="49">
        <v>13.862</v>
      </c>
      <c r="H784" s="49">
        <v>0.496</v>
      </c>
      <c r="I784" s="49">
        <v>-4.2469999999999999</v>
      </c>
      <c r="J784" s="49">
        <v>-0.39400000000000002</v>
      </c>
      <c r="K784" s="49">
        <v>-0.57999999999999996</v>
      </c>
    </row>
    <row r="785" spans="1:11" x14ac:dyDescent="0.45">
      <c r="A785" s="1">
        <v>11</v>
      </c>
      <c r="B785" s="1">
        <v>19</v>
      </c>
      <c r="C785" s="1">
        <v>12</v>
      </c>
      <c r="D785" s="1">
        <v>5</v>
      </c>
      <c r="E785" s="1" t="s">
        <v>8</v>
      </c>
      <c r="F785" s="49">
        <v>-21.556000000000001</v>
      </c>
      <c r="G785" s="49">
        <v>-13.102</v>
      </c>
      <c r="H785" s="49">
        <v>0.496</v>
      </c>
      <c r="I785" s="49">
        <v>-4.2469999999999999</v>
      </c>
      <c r="J785" s="49">
        <v>-0.39400000000000002</v>
      </c>
      <c r="K785" s="49">
        <v>-0.57999999999999996</v>
      </c>
    </row>
    <row r="786" spans="1:11" x14ac:dyDescent="0.45">
      <c r="A786" s="1">
        <v>11</v>
      </c>
      <c r="B786" s="1">
        <v>19</v>
      </c>
      <c r="C786" s="1">
        <v>12</v>
      </c>
      <c r="D786" s="1">
        <v>4</v>
      </c>
      <c r="E786" s="1" t="s">
        <v>11</v>
      </c>
      <c r="F786" s="49">
        <v>-17.536999999999999</v>
      </c>
      <c r="G786" s="49">
        <v>-10.736000000000001</v>
      </c>
      <c r="H786" s="49">
        <v>-1.6339999999999999</v>
      </c>
      <c r="I786" s="49">
        <v>14.69</v>
      </c>
      <c r="J786" s="49">
        <v>1.349</v>
      </c>
      <c r="K786" s="49">
        <v>1.984</v>
      </c>
    </row>
    <row r="787" spans="1:11" x14ac:dyDescent="0.45">
      <c r="A787" s="1">
        <v>11</v>
      </c>
      <c r="B787" s="1">
        <v>19</v>
      </c>
      <c r="C787" s="1">
        <v>12</v>
      </c>
      <c r="D787" s="1">
        <v>4</v>
      </c>
      <c r="E787" s="1" t="s">
        <v>10</v>
      </c>
      <c r="F787" s="49">
        <v>-17.545000000000002</v>
      </c>
      <c r="G787" s="49">
        <v>-10.757</v>
      </c>
      <c r="H787" s="49">
        <v>1.6879999999999999</v>
      </c>
      <c r="I787" s="49">
        <v>-15.176</v>
      </c>
      <c r="J787" s="49">
        <v>-1.393</v>
      </c>
      <c r="K787" s="49">
        <v>-2.0499999999999998</v>
      </c>
    </row>
    <row r="788" spans="1:11" x14ac:dyDescent="0.45">
      <c r="A788" s="1">
        <v>11</v>
      </c>
      <c r="B788" s="1">
        <v>19</v>
      </c>
      <c r="C788" s="1">
        <v>12</v>
      </c>
      <c r="D788" s="1">
        <v>4</v>
      </c>
      <c r="E788" s="1" t="s">
        <v>9</v>
      </c>
      <c r="F788" s="49">
        <v>25.428999999999998</v>
      </c>
      <c r="G788" s="49">
        <v>15.577</v>
      </c>
      <c r="H788" s="49">
        <v>0.79100000000000004</v>
      </c>
      <c r="I788" s="49">
        <v>-7.1109999999999998</v>
      </c>
      <c r="J788" s="49">
        <v>-0.65300000000000002</v>
      </c>
      <c r="K788" s="49">
        <v>-0.96</v>
      </c>
    </row>
    <row r="789" spans="1:11" x14ac:dyDescent="0.45">
      <c r="A789" s="1">
        <v>11</v>
      </c>
      <c r="B789" s="1">
        <v>19</v>
      </c>
      <c r="C789" s="1">
        <v>12</v>
      </c>
      <c r="D789" s="1">
        <v>4</v>
      </c>
      <c r="E789" s="1" t="s">
        <v>8</v>
      </c>
      <c r="F789" s="49">
        <v>-25.433</v>
      </c>
      <c r="G789" s="49">
        <v>-15.587</v>
      </c>
      <c r="H789" s="49">
        <v>0.79100000000000004</v>
      </c>
      <c r="I789" s="49">
        <v>-7.1109999999999998</v>
      </c>
      <c r="J789" s="49">
        <v>-0.65300000000000002</v>
      </c>
      <c r="K789" s="49">
        <v>-0.96</v>
      </c>
    </row>
    <row r="790" spans="1:11" x14ac:dyDescent="0.45">
      <c r="A790" s="1">
        <v>11</v>
      </c>
      <c r="B790" s="1">
        <v>19</v>
      </c>
      <c r="C790" s="1">
        <v>12</v>
      </c>
      <c r="D790" s="1">
        <v>3</v>
      </c>
      <c r="E790" s="1" t="s">
        <v>11</v>
      </c>
      <c r="F790" s="49">
        <v>-17.891999999999999</v>
      </c>
      <c r="G790" s="49">
        <v>-10.954000000000001</v>
      </c>
      <c r="H790" s="49">
        <v>-2.194</v>
      </c>
      <c r="I790" s="49">
        <v>20.428000000000001</v>
      </c>
      <c r="J790" s="49">
        <v>1.83</v>
      </c>
      <c r="K790" s="49">
        <v>2.6920000000000002</v>
      </c>
    </row>
    <row r="791" spans="1:11" x14ac:dyDescent="0.45">
      <c r="A791" s="1">
        <v>11</v>
      </c>
      <c r="B791" s="1">
        <v>19</v>
      </c>
      <c r="C791" s="1">
        <v>12</v>
      </c>
      <c r="D791" s="1">
        <v>3</v>
      </c>
      <c r="E791" s="1" t="s">
        <v>10</v>
      </c>
      <c r="F791" s="49">
        <v>-16.992999999999999</v>
      </c>
      <c r="G791" s="49">
        <v>-10.422000000000001</v>
      </c>
      <c r="H791" s="49">
        <v>2.286</v>
      </c>
      <c r="I791" s="49">
        <v>-21.285</v>
      </c>
      <c r="J791" s="49">
        <v>-1.9059999999999999</v>
      </c>
      <c r="K791" s="49">
        <v>-2.8039999999999998</v>
      </c>
    </row>
    <row r="792" spans="1:11" x14ac:dyDescent="0.45">
      <c r="A792" s="1">
        <v>11</v>
      </c>
      <c r="B792" s="1">
        <v>19</v>
      </c>
      <c r="C792" s="1">
        <v>12</v>
      </c>
      <c r="D792" s="1">
        <v>3</v>
      </c>
      <c r="E792" s="1" t="s">
        <v>9</v>
      </c>
      <c r="F792" s="49">
        <v>25.645</v>
      </c>
      <c r="G792" s="49">
        <v>15.709</v>
      </c>
      <c r="H792" s="49">
        <v>1.0669999999999999</v>
      </c>
      <c r="I792" s="49">
        <v>-9.9320000000000004</v>
      </c>
      <c r="J792" s="49">
        <v>-0.88900000000000001</v>
      </c>
      <c r="K792" s="49">
        <v>-1.3089999999999999</v>
      </c>
    </row>
    <row r="793" spans="1:11" x14ac:dyDescent="0.45">
      <c r="A793" s="1">
        <v>11</v>
      </c>
      <c r="B793" s="1">
        <v>19</v>
      </c>
      <c r="C793" s="1">
        <v>12</v>
      </c>
      <c r="D793" s="1">
        <v>3</v>
      </c>
      <c r="E793" s="1" t="s">
        <v>8</v>
      </c>
      <c r="F793" s="49">
        <v>-25.216999999999999</v>
      </c>
      <c r="G793" s="49">
        <v>-15.455</v>
      </c>
      <c r="H793" s="49">
        <v>1.0669999999999999</v>
      </c>
      <c r="I793" s="49">
        <v>-9.9320000000000004</v>
      </c>
      <c r="J793" s="49">
        <v>-0.88900000000000001</v>
      </c>
      <c r="K793" s="49">
        <v>-1.3089999999999999</v>
      </c>
    </row>
    <row r="794" spans="1:11" x14ac:dyDescent="0.45">
      <c r="A794" s="1">
        <v>11</v>
      </c>
      <c r="B794" s="1">
        <v>19</v>
      </c>
      <c r="C794" s="1">
        <v>12</v>
      </c>
      <c r="D794" s="1">
        <v>2</v>
      </c>
      <c r="E794" s="1" t="s">
        <v>11</v>
      </c>
      <c r="F794" s="49">
        <v>-17.911000000000001</v>
      </c>
      <c r="G794" s="49">
        <v>-10.965999999999999</v>
      </c>
      <c r="H794" s="49">
        <v>-2.6389999999999998</v>
      </c>
      <c r="I794" s="49">
        <v>24.89</v>
      </c>
      <c r="J794" s="49">
        <v>2.1930000000000001</v>
      </c>
      <c r="K794" s="49">
        <v>3.2269999999999999</v>
      </c>
    </row>
    <row r="795" spans="1:11" x14ac:dyDescent="0.45">
      <c r="A795" s="1">
        <v>11</v>
      </c>
      <c r="B795" s="1">
        <v>19</v>
      </c>
      <c r="C795" s="1">
        <v>12</v>
      </c>
      <c r="D795" s="1">
        <v>2</v>
      </c>
      <c r="E795" s="1" t="s">
        <v>10</v>
      </c>
      <c r="F795" s="49">
        <v>-17.085000000000001</v>
      </c>
      <c r="G795" s="49">
        <v>-10.477</v>
      </c>
      <c r="H795" s="49">
        <v>2.738</v>
      </c>
      <c r="I795" s="49">
        <v>-25.821000000000002</v>
      </c>
      <c r="J795" s="49">
        <v>-2.2759999999999998</v>
      </c>
      <c r="K795" s="49">
        <v>-3.3479999999999999</v>
      </c>
    </row>
    <row r="796" spans="1:11" x14ac:dyDescent="0.45">
      <c r="A796" s="1">
        <v>11</v>
      </c>
      <c r="B796" s="1">
        <v>19</v>
      </c>
      <c r="C796" s="1">
        <v>12</v>
      </c>
      <c r="D796" s="1">
        <v>2</v>
      </c>
      <c r="E796" s="1" t="s">
        <v>9</v>
      </c>
      <c r="F796" s="49">
        <v>25.628</v>
      </c>
      <c r="G796" s="49">
        <v>15.698</v>
      </c>
      <c r="H796" s="49">
        <v>1.28</v>
      </c>
      <c r="I796" s="49">
        <v>-12.074</v>
      </c>
      <c r="J796" s="49">
        <v>-1.0640000000000001</v>
      </c>
      <c r="K796" s="49">
        <v>-1.5649999999999999</v>
      </c>
    </row>
    <row r="797" spans="1:11" x14ac:dyDescent="0.45">
      <c r="A797" s="1">
        <v>11</v>
      </c>
      <c r="B797" s="1">
        <v>19</v>
      </c>
      <c r="C797" s="1">
        <v>12</v>
      </c>
      <c r="D797" s="1">
        <v>2</v>
      </c>
      <c r="E797" s="1" t="s">
        <v>8</v>
      </c>
      <c r="F797" s="49">
        <v>-25.234000000000002</v>
      </c>
      <c r="G797" s="49">
        <v>-15.465999999999999</v>
      </c>
      <c r="H797" s="49">
        <v>1.28</v>
      </c>
      <c r="I797" s="49">
        <v>-12.074</v>
      </c>
      <c r="J797" s="49">
        <v>-1.0640000000000001</v>
      </c>
      <c r="K797" s="49">
        <v>-1.5649999999999999</v>
      </c>
    </row>
    <row r="798" spans="1:11" x14ac:dyDescent="0.45">
      <c r="A798" s="1">
        <v>11</v>
      </c>
      <c r="B798" s="1">
        <v>19</v>
      </c>
      <c r="C798" s="1">
        <v>12</v>
      </c>
      <c r="D798" s="1">
        <v>1</v>
      </c>
      <c r="E798" s="1" t="s">
        <v>11</v>
      </c>
      <c r="F798" s="49">
        <v>-18.484000000000002</v>
      </c>
      <c r="G798" s="49">
        <v>-11.318</v>
      </c>
      <c r="H798" s="49">
        <v>-2.6869999999999998</v>
      </c>
      <c r="I798" s="49">
        <v>25.672000000000001</v>
      </c>
      <c r="J798" s="49">
        <v>2.2170000000000001</v>
      </c>
      <c r="K798" s="49">
        <v>3.2610000000000001</v>
      </c>
    </row>
    <row r="799" spans="1:11" x14ac:dyDescent="0.45">
      <c r="A799" s="1">
        <v>11</v>
      </c>
      <c r="B799" s="1">
        <v>19</v>
      </c>
      <c r="C799" s="1">
        <v>12</v>
      </c>
      <c r="D799" s="1">
        <v>1</v>
      </c>
      <c r="E799" s="1" t="s">
        <v>10</v>
      </c>
      <c r="F799" s="49">
        <v>-16.274999999999999</v>
      </c>
      <c r="G799" s="49">
        <v>-9.9789999999999992</v>
      </c>
      <c r="H799" s="49">
        <v>2.8279999999999998</v>
      </c>
      <c r="I799" s="49">
        <v>-27.013999999999999</v>
      </c>
      <c r="J799" s="49">
        <v>-2.3319999999999999</v>
      </c>
      <c r="K799" s="49">
        <v>-3.431</v>
      </c>
    </row>
    <row r="800" spans="1:11" x14ac:dyDescent="0.45">
      <c r="A800" s="1">
        <v>11</v>
      </c>
      <c r="B800" s="1">
        <v>19</v>
      </c>
      <c r="C800" s="1">
        <v>12</v>
      </c>
      <c r="D800" s="1">
        <v>1</v>
      </c>
      <c r="E800" s="1" t="s">
        <v>9</v>
      </c>
      <c r="F800" s="49">
        <v>25.957000000000001</v>
      </c>
      <c r="G800" s="49">
        <v>15.901</v>
      </c>
      <c r="H800" s="49">
        <v>1.3129999999999999</v>
      </c>
      <c r="I800" s="49">
        <v>-12.544</v>
      </c>
      <c r="J800" s="49">
        <v>-1.083</v>
      </c>
      <c r="K800" s="49">
        <v>-1.593</v>
      </c>
    </row>
    <row r="801" spans="1:11" x14ac:dyDescent="0.45">
      <c r="A801" s="1">
        <v>11</v>
      </c>
      <c r="B801" s="1">
        <v>19</v>
      </c>
      <c r="C801" s="1">
        <v>12</v>
      </c>
      <c r="D801" s="1">
        <v>1</v>
      </c>
      <c r="E801" s="1" t="s">
        <v>8</v>
      </c>
      <c r="F801" s="49">
        <v>-24.905000000000001</v>
      </c>
      <c r="G801" s="49">
        <v>-15.263</v>
      </c>
      <c r="H801" s="49">
        <v>1.3129999999999999</v>
      </c>
      <c r="I801" s="49">
        <v>-12.544</v>
      </c>
      <c r="J801" s="49">
        <v>-1.083</v>
      </c>
      <c r="K801" s="49">
        <v>-1.593</v>
      </c>
    </row>
    <row r="802" spans="1:11" x14ac:dyDescent="0.45">
      <c r="A802" s="1">
        <v>12</v>
      </c>
      <c r="B802" s="1">
        <v>27</v>
      </c>
      <c r="C802" s="1">
        <v>20</v>
      </c>
      <c r="D802" s="1">
        <v>5</v>
      </c>
      <c r="E802" s="1" t="s">
        <v>11</v>
      </c>
      <c r="F802" s="49">
        <v>-33.375</v>
      </c>
      <c r="G802" s="49">
        <v>-22.913</v>
      </c>
      <c r="H802" s="49">
        <v>-6.7050000000000001</v>
      </c>
      <c r="I802" s="49">
        <v>55.655999999999999</v>
      </c>
      <c r="J802" s="49">
        <v>5.851</v>
      </c>
      <c r="K802" s="49">
        <v>8.609</v>
      </c>
    </row>
    <row r="803" spans="1:11" x14ac:dyDescent="0.45">
      <c r="A803" s="1">
        <v>12</v>
      </c>
      <c r="B803" s="1">
        <v>27</v>
      </c>
      <c r="C803" s="1">
        <v>20</v>
      </c>
      <c r="D803" s="1">
        <v>5</v>
      </c>
      <c r="E803" s="1" t="s">
        <v>10</v>
      </c>
      <c r="F803" s="49">
        <v>-25.033000000000001</v>
      </c>
      <c r="G803" s="49">
        <v>-17.257999999999999</v>
      </c>
      <c r="H803" s="49">
        <v>6.1929999999999996</v>
      </c>
      <c r="I803" s="49">
        <v>-51.58</v>
      </c>
      <c r="J803" s="49">
        <v>-5.423</v>
      </c>
      <c r="K803" s="49">
        <v>-7.9790000000000001</v>
      </c>
    </row>
    <row r="804" spans="1:11" x14ac:dyDescent="0.45">
      <c r="A804" s="1">
        <v>12</v>
      </c>
      <c r="B804" s="1">
        <v>27</v>
      </c>
      <c r="C804" s="1">
        <v>20</v>
      </c>
      <c r="D804" s="1">
        <v>5</v>
      </c>
      <c r="E804" s="1" t="s">
        <v>9</v>
      </c>
      <c r="F804" s="49">
        <v>48.220999999999997</v>
      </c>
      <c r="G804" s="49">
        <v>33.235999999999997</v>
      </c>
      <c r="H804" s="49">
        <v>3.1459999999999999</v>
      </c>
      <c r="I804" s="49">
        <v>-26.155000000000001</v>
      </c>
      <c r="J804" s="49">
        <v>-2.75</v>
      </c>
      <c r="K804" s="49">
        <v>-4.0460000000000003</v>
      </c>
    </row>
    <row r="805" spans="1:11" x14ac:dyDescent="0.45">
      <c r="A805" s="1">
        <v>12</v>
      </c>
      <c r="B805" s="1">
        <v>27</v>
      </c>
      <c r="C805" s="1">
        <v>20</v>
      </c>
      <c r="D805" s="1">
        <v>5</v>
      </c>
      <c r="E805" s="1" t="s">
        <v>8</v>
      </c>
      <c r="F805" s="49">
        <v>-44.152000000000001</v>
      </c>
      <c r="G805" s="49">
        <v>-30.478000000000002</v>
      </c>
      <c r="H805" s="49">
        <v>3.1459999999999999</v>
      </c>
      <c r="I805" s="49">
        <v>-26.155000000000001</v>
      </c>
      <c r="J805" s="49">
        <v>-2.75</v>
      </c>
      <c r="K805" s="49">
        <v>-4.0460000000000003</v>
      </c>
    </row>
    <row r="806" spans="1:11" x14ac:dyDescent="0.45">
      <c r="A806" s="1">
        <v>12</v>
      </c>
      <c r="B806" s="1">
        <v>27</v>
      </c>
      <c r="C806" s="1">
        <v>20</v>
      </c>
      <c r="D806" s="1">
        <v>4</v>
      </c>
      <c r="E806" s="1" t="s">
        <v>11</v>
      </c>
      <c r="F806" s="49">
        <v>-70.701999999999998</v>
      </c>
      <c r="G806" s="49">
        <v>-45.143000000000001</v>
      </c>
      <c r="H806" s="49">
        <v>-15.593999999999999</v>
      </c>
      <c r="I806" s="49">
        <v>139.22200000000001</v>
      </c>
      <c r="J806" s="49">
        <v>14.569000000000001</v>
      </c>
      <c r="K806" s="49">
        <v>21.434000000000001</v>
      </c>
    </row>
    <row r="807" spans="1:11" x14ac:dyDescent="0.45">
      <c r="A807" s="1">
        <v>12</v>
      </c>
      <c r="B807" s="1">
        <v>27</v>
      </c>
      <c r="C807" s="1">
        <v>20</v>
      </c>
      <c r="D807" s="1">
        <v>4</v>
      </c>
      <c r="E807" s="1" t="s">
        <v>10</v>
      </c>
      <c r="F807" s="49">
        <v>-55.906999999999996</v>
      </c>
      <c r="G807" s="49">
        <v>-34.725000000000001</v>
      </c>
      <c r="H807" s="49">
        <v>14.541</v>
      </c>
      <c r="I807" s="49">
        <v>-129.887</v>
      </c>
      <c r="J807" s="49">
        <v>-13.592000000000001</v>
      </c>
      <c r="K807" s="49">
        <v>-19.997</v>
      </c>
    </row>
    <row r="808" spans="1:11" x14ac:dyDescent="0.45">
      <c r="A808" s="1">
        <v>12</v>
      </c>
      <c r="B808" s="1">
        <v>27</v>
      </c>
      <c r="C808" s="1">
        <v>20</v>
      </c>
      <c r="D808" s="1">
        <v>4</v>
      </c>
      <c r="E808" s="1" t="s">
        <v>9</v>
      </c>
      <c r="F808" s="49">
        <v>103.628</v>
      </c>
      <c r="G808" s="49">
        <v>65.394000000000005</v>
      </c>
      <c r="H808" s="49">
        <v>7.35</v>
      </c>
      <c r="I808" s="49">
        <v>-65.637</v>
      </c>
      <c r="J808" s="49">
        <v>-6.8689999999999998</v>
      </c>
      <c r="K808" s="49">
        <v>-10.105</v>
      </c>
    </row>
    <row r="809" spans="1:11" x14ac:dyDescent="0.45">
      <c r="A809" s="1">
        <v>12</v>
      </c>
      <c r="B809" s="1">
        <v>27</v>
      </c>
      <c r="C809" s="1">
        <v>20</v>
      </c>
      <c r="D809" s="1">
        <v>4</v>
      </c>
      <c r="E809" s="1" t="s">
        <v>8</v>
      </c>
      <c r="F809" s="49">
        <v>-96.411000000000001</v>
      </c>
      <c r="G809" s="49">
        <v>-60.311999999999998</v>
      </c>
      <c r="H809" s="49">
        <v>7.35</v>
      </c>
      <c r="I809" s="49">
        <v>-65.637</v>
      </c>
      <c r="J809" s="49">
        <v>-6.8689999999999998</v>
      </c>
      <c r="K809" s="49">
        <v>-10.105</v>
      </c>
    </row>
    <row r="810" spans="1:11" x14ac:dyDescent="0.45">
      <c r="A810" s="1">
        <v>12</v>
      </c>
      <c r="B810" s="1">
        <v>27</v>
      </c>
      <c r="C810" s="1">
        <v>20</v>
      </c>
      <c r="D810" s="1">
        <v>3</v>
      </c>
      <c r="E810" s="1" t="s">
        <v>11</v>
      </c>
      <c r="F810" s="49">
        <v>-69.825000000000003</v>
      </c>
      <c r="G810" s="49">
        <v>-44.345999999999997</v>
      </c>
      <c r="H810" s="49">
        <v>-22.56</v>
      </c>
      <c r="I810" s="49">
        <v>208.99700000000001</v>
      </c>
      <c r="J810" s="49">
        <v>21.431000000000001</v>
      </c>
      <c r="K810" s="49">
        <v>31.53</v>
      </c>
    </row>
    <row r="811" spans="1:11" x14ac:dyDescent="0.45">
      <c r="A811" s="1">
        <v>12</v>
      </c>
      <c r="B811" s="1">
        <v>27</v>
      </c>
      <c r="C811" s="1">
        <v>20</v>
      </c>
      <c r="D811" s="1">
        <v>3</v>
      </c>
      <c r="E811" s="1" t="s">
        <v>10</v>
      </c>
      <c r="F811" s="49">
        <v>-57.819000000000003</v>
      </c>
      <c r="G811" s="49">
        <v>-35.941000000000003</v>
      </c>
      <c r="H811" s="49">
        <v>20.92</v>
      </c>
      <c r="I811" s="49">
        <v>-193.8</v>
      </c>
      <c r="J811" s="49">
        <v>-19.876000000000001</v>
      </c>
      <c r="K811" s="49">
        <v>-29.242000000000001</v>
      </c>
    </row>
    <row r="812" spans="1:11" x14ac:dyDescent="0.45">
      <c r="A812" s="1">
        <v>12</v>
      </c>
      <c r="B812" s="1">
        <v>27</v>
      </c>
      <c r="C812" s="1">
        <v>20</v>
      </c>
      <c r="D812" s="1">
        <v>3</v>
      </c>
      <c r="E812" s="1" t="s">
        <v>9</v>
      </c>
      <c r="F812" s="49">
        <v>102.94799999999999</v>
      </c>
      <c r="G812" s="49">
        <v>64.903000000000006</v>
      </c>
      <c r="H812" s="49">
        <v>10.605</v>
      </c>
      <c r="I812" s="49">
        <v>-98.242999999999995</v>
      </c>
      <c r="J812" s="49">
        <v>-10.074999999999999</v>
      </c>
      <c r="K812" s="49">
        <v>-14.821999999999999</v>
      </c>
    </row>
    <row r="813" spans="1:11" x14ac:dyDescent="0.45">
      <c r="A813" s="1">
        <v>12</v>
      </c>
      <c r="B813" s="1">
        <v>27</v>
      </c>
      <c r="C813" s="1">
        <v>20</v>
      </c>
      <c r="D813" s="1">
        <v>3</v>
      </c>
      <c r="E813" s="1" t="s">
        <v>8</v>
      </c>
      <c r="F813" s="49">
        <v>-97.090999999999994</v>
      </c>
      <c r="G813" s="49">
        <v>-60.802999999999997</v>
      </c>
      <c r="H813" s="49">
        <v>10.605</v>
      </c>
      <c r="I813" s="49">
        <v>-98.242999999999995</v>
      </c>
      <c r="J813" s="49">
        <v>-10.074999999999999</v>
      </c>
      <c r="K813" s="49">
        <v>-14.821999999999999</v>
      </c>
    </row>
    <row r="814" spans="1:11" x14ac:dyDescent="0.45">
      <c r="A814" s="1">
        <v>12</v>
      </c>
      <c r="B814" s="1">
        <v>27</v>
      </c>
      <c r="C814" s="1">
        <v>20</v>
      </c>
      <c r="D814" s="1">
        <v>2</v>
      </c>
      <c r="E814" s="1" t="s">
        <v>11</v>
      </c>
      <c r="F814" s="49">
        <v>-66.286000000000001</v>
      </c>
      <c r="G814" s="49">
        <v>-42.103999999999999</v>
      </c>
      <c r="H814" s="49">
        <v>-27.968</v>
      </c>
      <c r="I814" s="49">
        <v>261.471</v>
      </c>
      <c r="J814" s="49">
        <v>26.413</v>
      </c>
      <c r="K814" s="49">
        <v>38.86</v>
      </c>
    </row>
    <row r="815" spans="1:11" x14ac:dyDescent="0.45">
      <c r="A815" s="1">
        <v>12</v>
      </c>
      <c r="B815" s="1">
        <v>27</v>
      </c>
      <c r="C815" s="1">
        <v>20</v>
      </c>
      <c r="D815" s="1">
        <v>2</v>
      </c>
      <c r="E815" s="1" t="s">
        <v>10</v>
      </c>
      <c r="F815" s="49">
        <v>-59.692999999999998</v>
      </c>
      <c r="G815" s="49">
        <v>-37.307000000000002</v>
      </c>
      <c r="H815" s="49">
        <v>26.044</v>
      </c>
      <c r="I815" s="49">
        <v>-243.53299999999999</v>
      </c>
      <c r="J815" s="49">
        <v>-24.606999999999999</v>
      </c>
      <c r="K815" s="49">
        <v>-36.201999999999998</v>
      </c>
    </row>
    <row r="816" spans="1:11" x14ac:dyDescent="0.45">
      <c r="A816" s="1">
        <v>12</v>
      </c>
      <c r="B816" s="1">
        <v>27</v>
      </c>
      <c r="C816" s="1">
        <v>20</v>
      </c>
      <c r="D816" s="1">
        <v>2</v>
      </c>
      <c r="E816" s="1" t="s">
        <v>9</v>
      </c>
      <c r="F816" s="49">
        <v>101.628</v>
      </c>
      <c r="G816" s="49">
        <v>64.022999999999996</v>
      </c>
      <c r="H816" s="49">
        <v>13.173999999999999</v>
      </c>
      <c r="I816" s="49">
        <v>-123.172</v>
      </c>
      <c r="J816" s="49">
        <v>-12.444000000000001</v>
      </c>
      <c r="K816" s="49">
        <v>-18.308</v>
      </c>
    </row>
    <row r="817" spans="1:11" x14ac:dyDescent="0.45">
      <c r="A817" s="1">
        <v>12</v>
      </c>
      <c r="B817" s="1">
        <v>27</v>
      </c>
      <c r="C817" s="1">
        <v>20</v>
      </c>
      <c r="D817" s="1">
        <v>2</v>
      </c>
      <c r="E817" s="1" t="s">
        <v>8</v>
      </c>
      <c r="F817" s="49">
        <v>-98.411000000000001</v>
      </c>
      <c r="G817" s="49">
        <v>-61.683</v>
      </c>
      <c r="H817" s="49">
        <v>13.173999999999999</v>
      </c>
      <c r="I817" s="49">
        <v>-123.172</v>
      </c>
      <c r="J817" s="49">
        <v>-12.444000000000001</v>
      </c>
      <c r="K817" s="49">
        <v>-18.308</v>
      </c>
    </row>
    <row r="818" spans="1:11" x14ac:dyDescent="0.45">
      <c r="A818" s="1">
        <v>12</v>
      </c>
      <c r="B818" s="1">
        <v>27</v>
      </c>
      <c r="C818" s="1">
        <v>20</v>
      </c>
      <c r="D818" s="1">
        <v>1</v>
      </c>
      <c r="E818" s="1" t="s">
        <v>11</v>
      </c>
      <c r="F818" s="49">
        <v>-25.641999999999999</v>
      </c>
      <c r="G818" s="49">
        <v>-18.192</v>
      </c>
      <c r="H818" s="49">
        <v>-29.094999999999999</v>
      </c>
      <c r="I818" s="49">
        <v>270.81</v>
      </c>
      <c r="J818" s="49">
        <v>27.172999999999998</v>
      </c>
      <c r="K818" s="49">
        <v>39.976999999999997</v>
      </c>
    </row>
    <row r="819" spans="1:11" x14ac:dyDescent="0.45">
      <c r="A819" s="1">
        <v>12</v>
      </c>
      <c r="B819" s="1">
        <v>27</v>
      </c>
      <c r="C819" s="1">
        <v>20</v>
      </c>
      <c r="D819" s="1">
        <v>1</v>
      </c>
      <c r="E819" s="1" t="s">
        <v>10</v>
      </c>
      <c r="F819" s="49">
        <v>-24.129000000000001</v>
      </c>
      <c r="G819" s="49">
        <v>-17.321999999999999</v>
      </c>
      <c r="H819" s="49">
        <v>26.484000000000002</v>
      </c>
      <c r="I819" s="49">
        <v>-246.59800000000001</v>
      </c>
      <c r="J819" s="49">
        <v>-24.747</v>
      </c>
      <c r="K819" s="49">
        <v>-36.408000000000001</v>
      </c>
    </row>
    <row r="820" spans="1:11" x14ac:dyDescent="0.45">
      <c r="A820" s="1">
        <v>12</v>
      </c>
      <c r="B820" s="1">
        <v>27</v>
      </c>
      <c r="C820" s="1">
        <v>20</v>
      </c>
      <c r="D820" s="1">
        <v>1</v>
      </c>
      <c r="E820" s="1" t="s">
        <v>9</v>
      </c>
      <c r="F820" s="49">
        <v>37.802</v>
      </c>
      <c r="G820" s="49">
        <v>27.067</v>
      </c>
      <c r="H820" s="49">
        <v>13.555999999999999</v>
      </c>
      <c r="I820" s="49">
        <v>-126.197</v>
      </c>
      <c r="J820" s="49">
        <v>-12.663</v>
      </c>
      <c r="K820" s="49">
        <v>-18.63</v>
      </c>
    </row>
    <row r="821" spans="1:11" x14ac:dyDescent="0.45">
      <c r="A821" s="1">
        <v>12</v>
      </c>
      <c r="B821" s="1">
        <v>27</v>
      </c>
      <c r="C821" s="1">
        <v>20</v>
      </c>
      <c r="D821" s="1">
        <v>1</v>
      </c>
      <c r="E821" s="1" t="s">
        <v>8</v>
      </c>
      <c r="F821" s="49">
        <v>-37.064</v>
      </c>
      <c r="G821" s="49">
        <v>-26.643000000000001</v>
      </c>
      <c r="H821" s="49">
        <v>13.555999999999999</v>
      </c>
      <c r="I821" s="49">
        <v>-126.197</v>
      </c>
      <c r="J821" s="49">
        <v>-12.663</v>
      </c>
      <c r="K821" s="49">
        <v>-18.63</v>
      </c>
    </row>
    <row r="822" spans="1:11" x14ac:dyDescent="0.45">
      <c r="A822" s="1">
        <v>12</v>
      </c>
      <c r="B822" s="1">
        <v>20</v>
      </c>
      <c r="C822" s="1">
        <v>13</v>
      </c>
      <c r="D822" s="1">
        <v>5</v>
      </c>
      <c r="E822" s="1" t="s">
        <v>11</v>
      </c>
      <c r="F822" s="49">
        <v>-4.7460000000000004</v>
      </c>
      <c r="G822" s="49">
        <v>-4.22</v>
      </c>
      <c r="H822" s="49">
        <v>-6.1929999999999996</v>
      </c>
      <c r="I822" s="49">
        <v>51.58</v>
      </c>
      <c r="J822" s="49">
        <v>5.423</v>
      </c>
      <c r="K822" s="49">
        <v>7.9790000000000001</v>
      </c>
    </row>
    <row r="823" spans="1:11" x14ac:dyDescent="0.45">
      <c r="A823" s="1">
        <v>12</v>
      </c>
      <c r="B823" s="1">
        <v>20</v>
      </c>
      <c r="C823" s="1">
        <v>13</v>
      </c>
      <c r="D823" s="1">
        <v>5</v>
      </c>
      <c r="E823" s="1" t="s">
        <v>10</v>
      </c>
      <c r="F823" s="49">
        <v>-24.873000000000001</v>
      </c>
      <c r="G823" s="49">
        <v>-16.899999999999999</v>
      </c>
      <c r="H823" s="49">
        <v>6.7050000000000001</v>
      </c>
      <c r="I823" s="49">
        <v>-55.655999999999999</v>
      </c>
      <c r="J823" s="49">
        <v>-5.851</v>
      </c>
      <c r="K823" s="49">
        <v>-8.609</v>
      </c>
    </row>
    <row r="824" spans="1:11" x14ac:dyDescent="0.45">
      <c r="A824" s="1">
        <v>12</v>
      </c>
      <c r="B824" s="1">
        <v>20</v>
      </c>
      <c r="C824" s="1">
        <v>13</v>
      </c>
      <c r="D824" s="1">
        <v>5</v>
      </c>
      <c r="E824" s="1" t="s">
        <v>9</v>
      </c>
      <c r="F824" s="49">
        <v>17.414999999999999</v>
      </c>
      <c r="G824" s="49">
        <v>12.773999999999999</v>
      </c>
      <c r="H824" s="49">
        <v>3.1459999999999999</v>
      </c>
      <c r="I824" s="49">
        <v>-26.155000000000001</v>
      </c>
      <c r="J824" s="49">
        <v>-2.75</v>
      </c>
      <c r="K824" s="49">
        <v>-4.0460000000000003</v>
      </c>
    </row>
    <row r="825" spans="1:11" x14ac:dyDescent="0.45">
      <c r="A825" s="1">
        <v>12</v>
      </c>
      <c r="B825" s="1">
        <v>20</v>
      </c>
      <c r="C825" s="1">
        <v>13</v>
      </c>
      <c r="D825" s="1">
        <v>5</v>
      </c>
      <c r="E825" s="1" t="s">
        <v>8</v>
      </c>
      <c r="F825" s="49">
        <v>-27.234000000000002</v>
      </c>
      <c r="G825" s="49">
        <v>-18.96</v>
      </c>
      <c r="H825" s="49">
        <v>3.1459999999999999</v>
      </c>
      <c r="I825" s="49">
        <v>-26.155000000000001</v>
      </c>
      <c r="J825" s="49">
        <v>-2.75</v>
      </c>
      <c r="K825" s="49">
        <v>-4.0460000000000003</v>
      </c>
    </row>
    <row r="826" spans="1:11" x14ac:dyDescent="0.45">
      <c r="A826" s="1">
        <v>12</v>
      </c>
      <c r="B826" s="1">
        <v>20</v>
      </c>
      <c r="C826" s="1">
        <v>13</v>
      </c>
      <c r="D826" s="1">
        <v>4</v>
      </c>
      <c r="E826" s="1" t="s">
        <v>11</v>
      </c>
      <c r="F826" s="49">
        <v>-9.5559999999999992</v>
      </c>
      <c r="G826" s="49">
        <v>-7.5250000000000004</v>
      </c>
      <c r="H826" s="49">
        <v>-14.541</v>
      </c>
      <c r="I826" s="49">
        <v>129.887</v>
      </c>
      <c r="J826" s="49">
        <v>13.592000000000001</v>
      </c>
      <c r="K826" s="49">
        <v>19.997</v>
      </c>
    </row>
    <row r="827" spans="1:11" x14ac:dyDescent="0.45">
      <c r="A827" s="1">
        <v>12</v>
      </c>
      <c r="B827" s="1">
        <v>20</v>
      </c>
      <c r="C827" s="1">
        <v>13</v>
      </c>
      <c r="D827" s="1">
        <v>4</v>
      </c>
      <c r="E827" s="1" t="s">
        <v>10</v>
      </c>
      <c r="F827" s="49">
        <v>-42.427</v>
      </c>
      <c r="G827" s="49">
        <v>-29.231000000000002</v>
      </c>
      <c r="H827" s="49">
        <v>15.593999999999999</v>
      </c>
      <c r="I827" s="49">
        <v>-139.22200000000001</v>
      </c>
      <c r="J827" s="49">
        <v>-14.569000000000001</v>
      </c>
      <c r="K827" s="49">
        <v>-21.434000000000001</v>
      </c>
    </row>
    <row r="828" spans="1:11" x14ac:dyDescent="0.45">
      <c r="A828" s="1">
        <v>12</v>
      </c>
      <c r="B828" s="1">
        <v>20</v>
      </c>
      <c r="C828" s="1">
        <v>13</v>
      </c>
      <c r="D828" s="1">
        <v>4</v>
      </c>
      <c r="E828" s="1" t="s">
        <v>9</v>
      </c>
      <c r="F828" s="49">
        <v>29.416</v>
      </c>
      <c r="G828" s="49">
        <v>21.561</v>
      </c>
      <c r="H828" s="49">
        <v>7.35</v>
      </c>
      <c r="I828" s="49">
        <v>-65.637</v>
      </c>
      <c r="J828" s="49">
        <v>-6.8689999999999998</v>
      </c>
      <c r="K828" s="49">
        <v>-10.105</v>
      </c>
    </row>
    <row r="829" spans="1:11" x14ac:dyDescent="0.45">
      <c r="A829" s="1">
        <v>12</v>
      </c>
      <c r="B829" s="1">
        <v>20</v>
      </c>
      <c r="C829" s="1">
        <v>13</v>
      </c>
      <c r="D829" s="1">
        <v>4</v>
      </c>
      <c r="E829" s="1" t="s">
        <v>8</v>
      </c>
      <c r="F829" s="49">
        <v>-45.45</v>
      </c>
      <c r="G829" s="49">
        <v>-32.149000000000001</v>
      </c>
      <c r="H829" s="49">
        <v>7.35</v>
      </c>
      <c r="I829" s="49">
        <v>-65.637</v>
      </c>
      <c r="J829" s="49">
        <v>-6.8689999999999998</v>
      </c>
      <c r="K829" s="49">
        <v>-10.105</v>
      </c>
    </row>
    <row r="830" spans="1:11" x14ac:dyDescent="0.45">
      <c r="A830" s="1">
        <v>12</v>
      </c>
      <c r="B830" s="1">
        <v>20</v>
      </c>
      <c r="C830" s="1">
        <v>13</v>
      </c>
      <c r="D830" s="1">
        <v>3</v>
      </c>
      <c r="E830" s="1" t="s">
        <v>11</v>
      </c>
      <c r="F830" s="49">
        <v>-11.675000000000001</v>
      </c>
      <c r="G830" s="49">
        <v>-9.1379999999999999</v>
      </c>
      <c r="H830" s="49">
        <v>-20.92</v>
      </c>
      <c r="I830" s="49">
        <v>193.8</v>
      </c>
      <c r="J830" s="49">
        <v>19.876000000000001</v>
      </c>
      <c r="K830" s="49">
        <v>29.242000000000001</v>
      </c>
    </row>
    <row r="831" spans="1:11" x14ac:dyDescent="0.45">
      <c r="A831" s="1">
        <v>12</v>
      </c>
      <c r="B831" s="1">
        <v>20</v>
      </c>
      <c r="C831" s="1">
        <v>13</v>
      </c>
      <c r="D831" s="1">
        <v>3</v>
      </c>
      <c r="E831" s="1" t="s">
        <v>10</v>
      </c>
      <c r="F831" s="49">
        <v>-39.655999999999999</v>
      </c>
      <c r="G831" s="49">
        <v>-27.324000000000002</v>
      </c>
      <c r="H831" s="49">
        <v>22.56</v>
      </c>
      <c r="I831" s="49">
        <v>-208.99700000000001</v>
      </c>
      <c r="J831" s="49">
        <v>-21.431000000000001</v>
      </c>
      <c r="K831" s="49">
        <v>-31.53</v>
      </c>
    </row>
    <row r="832" spans="1:11" x14ac:dyDescent="0.45">
      <c r="A832" s="1">
        <v>12</v>
      </c>
      <c r="B832" s="1">
        <v>20</v>
      </c>
      <c r="C832" s="1">
        <v>13</v>
      </c>
      <c r="D832" s="1">
        <v>3</v>
      </c>
      <c r="E832" s="1" t="s">
        <v>9</v>
      </c>
      <c r="F832" s="49">
        <v>30.608000000000001</v>
      </c>
      <c r="G832" s="49">
        <v>22.419</v>
      </c>
      <c r="H832" s="49">
        <v>10.605</v>
      </c>
      <c r="I832" s="49">
        <v>-98.242999999999995</v>
      </c>
      <c r="J832" s="49">
        <v>-10.074999999999999</v>
      </c>
      <c r="K832" s="49">
        <v>-14.821999999999999</v>
      </c>
    </row>
    <row r="833" spans="1:11" x14ac:dyDescent="0.45">
      <c r="A833" s="1">
        <v>12</v>
      </c>
      <c r="B833" s="1">
        <v>20</v>
      </c>
      <c r="C833" s="1">
        <v>13</v>
      </c>
      <c r="D833" s="1">
        <v>3</v>
      </c>
      <c r="E833" s="1" t="s">
        <v>8</v>
      </c>
      <c r="F833" s="49">
        <v>-44.258000000000003</v>
      </c>
      <c r="G833" s="49">
        <v>-31.291</v>
      </c>
      <c r="H833" s="49">
        <v>10.605</v>
      </c>
      <c r="I833" s="49">
        <v>-98.242999999999995</v>
      </c>
      <c r="J833" s="49">
        <v>-10.074999999999999</v>
      </c>
      <c r="K833" s="49">
        <v>-14.821999999999999</v>
      </c>
    </row>
    <row r="834" spans="1:11" x14ac:dyDescent="0.45">
      <c r="A834" s="1">
        <v>12</v>
      </c>
      <c r="B834" s="1">
        <v>20</v>
      </c>
      <c r="C834" s="1">
        <v>13</v>
      </c>
      <c r="D834" s="1">
        <v>2</v>
      </c>
      <c r="E834" s="1" t="s">
        <v>11</v>
      </c>
      <c r="F834" s="49">
        <v>-17.550999999999998</v>
      </c>
      <c r="G834" s="49">
        <v>-12.772</v>
      </c>
      <c r="H834" s="49">
        <v>-26.044</v>
      </c>
      <c r="I834" s="49">
        <v>243.53299999999999</v>
      </c>
      <c r="J834" s="49">
        <v>24.606999999999999</v>
      </c>
      <c r="K834" s="49">
        <v>36.201999999999998</v>
      </c>
    </row>
    <row r="835" spans="1:11" x14ac:dyDescent="0.45">
      <c r="A835" s="1">
        <v>12</v>
      </c>
      <c r="B835" s="1">
        <v>20</v>
      </c>
      <c r="C835" s="1">
        <v>13</v>
      </c>
      <c r="D835" s="1">
        <v>2</v>
      </c>
      <c r="E835" s="1" t="s">
        <v>10</v>
      </c>
      <c r="F835" s="49">
        <v>-35.283000000000001</v>
      </c>
      <c r="G835" s="49">
        <v>-24.58</v>
      </c>
      <c r="H835" s="49">
        <v>27.968</v>
      </c>
      <c r="I835" s="49">
        <v>-261.471</v>
      </c>
      <c r="J835" s="49">
        <v>-26.413</v>
      </c>
      <c r="K835" s="49">
        <v>-38.86</v>
      </c>
    </row>
    <row r="836" spans="1:11" x14ac:dyDescent="0.45">
      <c r="A836" s="1">
        <v>12</v>
      </c>
      <c r="B836" s="1">
        <v>20</v>
      </c>
      <c r="C836" s="1">
        <v>13</v>
      </c>
      <c r="D836" s="1">
        <v>2</v>
      </c>
      <c r="E836" s="1" t="s">
        <v>9</v>
      </c>
      <c r="F836" s="49">
        <v>33.107999999999997</v>
      </c>
      <c r="G836" s="49">
        <v>23.975000000000001</v>
      </c>
      <c r="H836" s="49">
        <v>13.173999999999999</v>
      </c>
      <c r="I836" s="49">
        <v>-123.172</v>
      </c>
      <c r="J836" s="49">
        <v>-12.444000000000001</v>
      </c>
      <c r="K836" s="49">
        <v>-18.308</v>
      </c>
    </row>
    <row r="837" spans="1:11" x14ac:dyDescent="0.45">
      <c r="A837" s="1">
        <v>12</v>
      </c>
      <c r="B837" s="1">
        <v>20</v>
      </c>
      <c r="C837" s="1">
        <v>13</v>
      </c>
      <c r="D837" s="1">
        <v>2</v>
      </c>
      <c r="E837" s="1" t="s">
        <v>8</v>
      </c>
      <c r="F837" s="49">
        <v>-41.758000000000003</v>
      </c>
      <c r="G837" s="49">
        <v>-29.734999999999999</v>
      </c>
      <c r="H837" s="49">
        <v>13.173999999999999</v>
      </c>
      <c r="I837" s="49">
        <v>-123.172</v>
      </c>
      <c r="J837" s="49">
        <v>-12.444000000000001</v>
      </c>
      <c r="K837" s="49">
        <v>-18.308</v>
      </c>
    </row>
    <row r="838" spans="1:11" x14ac:dyDescent="0.45">
      <c r="A838" s="1">
        <v>12</v>
      </c>
      <c r="B838" s="1">
        <v>20</v>
      </c>
      <c r="C838" s="1">
        <v>13</v>
      </c>
      <c r="D838" s="1">
        <v>1</v>
      </c>
      <c r="E838" s="1" t="s">
        <v>11</v>
      </c>
      <c r="F838" s="49">
        <v>-17.306999999999999</v>
      </c>
      <c r="G838" s="49">
        <v>-13.183999999999999</v>
      </c>
      <c r="H838" s="49">
        <v>-26.484000000000002</v>
      </c>
      <c r="I838" s="49">
        <v>246.59800000000001</v>
      </c>
      <c r="J838" s="49">
        <v>24.747</v>
      </c>
      <c r="K838" s="49">
        <v>36.408000000000001</v>
      </c>
    </row>
    <row r="839" spans="1:11" x14ac:dyDescent="0.45">
      <c r="A839" s="1">
        <v>12</v>
      </c>
      <c r="B839" s="1">
        <v>20</v>
      </c>
      <c r="C839" s="1">
        <v>13</v>
      </c>
      <c r="D839" s="1">
        <v>1</v>
      </c>
      <c r="E839" s="1" t="s">
        <v>10</v>
      </c>
      <c r="F839" s="49">
        <v>-30.347000000000001</v>
      </c>
      <c r="G839" s="49">
        <v>-21.134</v>
      </c>
      <c r="H839" s="49">
        <v>29.094999999999999</v>
      </c>
      <c r="I839" s="49">
        <v>-270.81</v>
      </c>
      <c r="J839" s="49">
        <v>-27.172999999999998</v>
      </c>
      <c r="K839" s="49">
        <v>-39.976999999999997</v>
      </c>
    </row>
    <row r="840" spans="1:11" x14ac:dyDescent="0.45">
      <c r="A840" s="1">
        <v>12</v>
      </c>
      <c r="B840" s="1">
        <v>20</v>
      </c>
      <c r="C840" s="1">
        <v>13</v>
      </c>
      <c r="D840" s="1">
        <v>1</v>
      </c>
      <c r="E840" s="1" t="s">
        <v>9</v>
      </c>
      <c r="F840" s="49">
        <v>34.252000000000002</v>
      </c>
      <c r="G840" s="49">
        <v>24.916</v>
      </c>
      <c r="H840" s="49">
        <v>13.555999999999999</v>
      </c>
      <c r="I840" s="49">
        <v>-126.197</v>
      </c>
      <c r="J840" s="49">
        <v>-12.663</v>
      </c>
      <c r="K840" s="49">
        <v>-18.63</v>
      </c>
    </row>
    <row r="841" spans="1:11" x14ac:dyDescent="0.45">
      <c r="A841" s="1">
        <v>12</v>
      </c>
      <c r="B841" s="1">
        <v>20</v>
      </c>
      <c r="C841" s="1">
        <v>13</v>
      </c>
      <c r="D841" s="1">
        <v>1</v>
      </c>
      <c r="E841" s="1" t="s">
        <v>8</v>
      </c>
      <c r="F841" s="49">
        <v>-40.613999999999997</v>
      </c>
      <c r="G841" s="49">
        <v>-28.794</v>
      </c>
      <c r="H841" s="49">
        <v>13.555999999999999</v>
      </c>
      <c r="I841" s="49">
        <v>-126.197</v>
      </c>
      <c r="J841" s="49">
        <v>-12.663</v>
      </c>
      <c r="K841" s="49">
        <v>-18.63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V198"/>
  <sheetViews>
    <sheetView zoomScaleNormal="100" workbookViewId="0">
      <selection activeCell="C2" sqref="C2"/>
    </sheetView>
  </sheetViews>
  <sheetFormatPr defaultColWidth="9.1328125" defaultRowHeight="12.75" x14ac:dyDescent="0.35"/>
  <cols>
    <col min="1" max="16384" width="9.1328125" style="2"/>
  </cols>
  <sheetData>
    <row r="2" spans="1:126" x14ac:dyDescent="0.35">
      <c r="A2" s="2" t="s">
        <v>43</v>
      </c>
      <c r="C2" s="9">
        <v>1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 x14ac:dyDescent="0.35">
      <c r="A3" s="2" t="s">
        <v>18</v>
      </c>
      <c r="C3" s="9">
        <v>5</v>
      </c>
      <c r="F3" s="8" t="s">
        <v>67</v>
      </c>
      <c r="G3" s="8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 x14ac:dyDescent="0.35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 x14ac:dyDescent="0.35">
      <c r="A5" s="2" t="s">
        <v>44</v>
      </c>
      <c r="B5" s="19">
        <f ca="1">INDEX(Travi!$B:$B,G5,1)</f>
        <v>21</v>
      </c>
      <c r="C5" s="19">
        <f ca="1">INDEX(Travi!$C:$C,G5,1)</f>
        <v>22</v>
      </c>
      <c r="F5" s="8" t="s">
        <v>45</v>
      </c>
      <c r="G5" s="8">
        <f ca="1">MATCH(C2,INDIRECT("Travi!A1:A"&amp;TRIM(G3)),0)</f>
        <v>2</v>
      </c>
      <c r="I5" s="8" t="s">
        <v>46</v>
      </c>
      <c r="J5" s="8">
        <f>$H$2*4</f>
        <v>20</v>
      </c>
      <c r="L5" s="8"/>
      <c r="M5" s="6"/>
      <c r="N5" s="5"/>
      <c r="O5" s="6"/>
      <c r="P5" s="7"/>
      <c r="S5" s="38" t="s">
        <v>44</v>
      </c>
      <c r="T5" s="19">
        <f ca="1">IF(INDEX(Travi!$A:$A,Y5,1)&lt;&gt;$C$2,"",INDEX(Travi!$B:$B,Y5,1))</f>
        <v>22</v>
      </c>
      <c r="U5" s="19">
        <f ca="1">IF(INDEX(Travi!$A:$A,Y5,1)&lt;&gt;$C$2,"",INDEX(Travi!$C:$C,Y5,1))</f>
        <v>23</v>
      </c>
      <c r="X5" s="8" t="s">
        <v>45</v>
      </c>
      <c r="Y5" s="8">
        <f ca="1">G5+J5</f>
        <v>22</v>
      </c>
      <c r="AA5" s="8" t="s">
        <v>46</v>
      </c>
      <c r="AB5" s="8">
        <f>$H$2*4</f>
        <v>20</v>
      </c>
      <c r="AG5" s="6"/>
      <c r="AH5" s="7"/>
      <c r="AK5" s="38" t="s">
        <v>44</v>
      </c>
      <c r="AL5" s="19">
        <f ca="1">IF(INDEX(Travi!$A:$A,AQ5,1)&lt;&gt;$C$2,"",INDEX(Travi!$B:$B,AQ5,1))</f>
        <v>23</v>
      </c>
      <c r="AM5" s="19">
        <f ca="1">IF(INDEX(Travi!$A:$A,AQ5,1)&lt;&gt;$C$2,"",INDEX(Travi!$C:$C,AQ5,1))</f>
        <v>24</v>
      </c>
      <c r="AP5" s="8" t="s">
        <v>45</v>
      </c>
      <c r="AQ5" s="8">
        <f ca="1">Y5+AB5</f>
        <v>42</v>
      </c>
      <c r="AS5" s="8" t="s">
        <v>46</v>
      </c>
      <c r="AT5" s="8">
        <f>$H$2*4</f>
        <v>20</v>
      </c>
      <c r="AY5" s="6"/>
      <c r="AZ5" s="7"/>
      <c r="BC5" s="38" t="s">
        <v>44</v>
      </c>
      <c r="BD5" s="19">
        <f ca="1">IF(INDEX(Travi!$A:$A,BI5,1)&lt;&gt;$C$2,"",INDEX(Travi!$B:$B,BI5,1))</f>
        <v>24</v>
      </c>
      <c r="BE5" s="19">
        <f ca="1">IF(INDEX(Travi!$A:$A,BI5,1)&lt;&gt;$C$2,"",INDEX(Travi!$C:$C,BI5,1))</f>
        <v>25</v>
      </c>
      <c r="BH5" s="8" t="s">
        <v>45</v>
      </c>
      <c r="BI5" s="8">
        <f ca="1">AQ5+AT5</f>
        <v>62</v>
      </c>
      <c r="BK5" s="8" t="s">
        <v>46</v>
      </c>
      <c r="BL5" s="8">
        <f>$H$2*4</f>
        <v>20</v>
      </c>
      <c r="BQ5" s="6"/>
      <c r="BR5" s="7"/>
      <c r="BU5" s="38" t="s">
        <v>44</v>
      </c>
      <c r="BV5" s="19">
        <f ca="1">IF(INDEX(Travi!$A:$A,CA5,1)&lt;&gt;$C$2,"",INDEX(Travi!$B:$B,CA5,1))</f>
        <v>25</v>
      </c>
      <c r="BW5" s="19">
        <f ca="1">IF(INDEX(Travi!$A:$A,CA5,1)&lt;&gt;$C$2,"",INDEX(Travi!$C:$C,CA5,1))</f>
        <v>26</v>
      </c>
      <c r="BZ5" s="8" t="s">
        <v>45</v>
      </c>
      <c r="CA5" s="8">
        <f ca="1">BI5+BL5</f>
        <v>82</v>
      </c>
      <c r="CC5" s="8" t="s">
        <v>46</v>
      </c>
      <c r="CD5" s="8">
        <f>$H$2*4</f>
        <v>20</v>
      </c>
      <c r="CI5" s="6"/>
      <c r="CJ5" s="7"/>
      <c r="CM5" s="38" t="s">
        <v>44</v>
      </c>
      <c r="CN5" s="19">
        <f ca="1">IF(INDEX(Travi!$A:$A,CS5,1)&lt;&gt;$C$2,"",INDEX(Travi!$B:$B,CS5,1))</f>
        <v>26</v>
      </c>
      <c r="CO5" s="19">
        <f ca="1">IF(INDEX(Travi!$A:$A,CS5,1)&lt;&gt;$C$2,"",INDEX(Travi!$C:$C,CS5,1))</f>
        <v>27</v>
      </c>
      <c r="CR5" s="8" t="s">
        <v>45</v>
      </c>
      <c r="CS5" s="8">
        <f ca="1">CA5+CD5</f>
        <v>102</v>
      </c>
      <c r="CU5" s="8" t="s">
        <v>46</v>
      </c>
      <c r="CV5" s="8">
        <f>$H$2*4</f>
        <v>20</v>
      </c>
      <c r="DA5" s="6"/>
      <c r="DB5" s="7"/>
      <c r="DE5" s="38" t="s">
        <v>44</v>
      </c>
      <c r="DF5" s="19" t="str">
        <f ca="1">IF(INDEX(Travi!$A:$A,DK5,1)&lt;&gt;$C$2,"",INDEX(Travi!$B:$B,DK5,1))</f>
        <v/>
      </c>
      <c r="DG5" s="19" t="str">
        <f ca="1">IF(INDEX(Travi!$A:$A,DK5,1)&lt;&gt;$C$2,"",INDEX(Travi!$C:$C,DK5,1))</f>
        <v/>
      </c>
      <c r="DJ5" s="8" t="s">
        <v>45</v>
      </c>
      <c r="DK5" s="8">
        <f ca="1">CS5+CV5</f>
        <v>122</v>
      </c>
      <c r="DM5" s="8" t="s">
        <v>46</v>
      </c>
      <c r="DN5" s="8">
        <f>$H$2*4</f>
        <v>20</v>
      </c>
      <c r="DS5" s="6"/>
      <c r="DT5" s="7"/>
    </row>
    <row r="6" spans="1:126" x14ac:dyDescent="0.35">
      <c r="S6" s="43" t="str">
        <f ca="1">IF(T5="","duplicata, non considerare","")</f>
        <v/>
      </c>
      <c r="AK6" s="43" t="str">
        <f ca="1">IF(AL5="","duplicata, non considerare","")</f>
        <v/>
      </c>
      <c r="BC6" s="43" t="str">
        <f ca="1">IF(BD5="","duplicata, non considerare","")</f>
        <v/>
      </c>
      <c r="BU6" s="43" t="str">
        <f ca="1">IF(BV5="","duplicata, non considerare","")</f>
        <v/>
      </c>
      <c r="CM6" s="43" t="str">
        <f ca="1">IF(CN5="","duplicata, non considerare","")</f>
        <v/>
      </c>
      <c r="DE6" s="43" t="str">
        <f ca="1">IF(DF5="","duplicata, non considerare","")</f>
        <v>duplicata, non considerare</v>
      </c>
    </row>
    <row r="7" spans="1:126" x14ac:dyDescent="0.35">
      <c r="A7" s="27" t="str">
        <f ca="1">CONCATENATE(B5,"-",C5)</f>
        <v>21-22</v>
      </c>
      <c r="B7" s="27">
        <f ca="1">G5</f>
        <v>2</v>
      </c>
      <c r="C7" s="27">
        <f ca="1">IF(B7="","",INDEX(Travi!$A$1:$K$10000,B7,4))</f>
        <v>5</v>
      </c>
      <c r="D7" s="27" t="str">
        <f ca="1">IF(B7="","",INDEX(Travi!$A$1:$K$10000,B7,5))</f>
        <v>Msin</v>
      </c>
      <c r="E7" s="28">
        <f ca="1">IF(B7="","",INDEX(Travi!$A$1:$K$10000,B7,6))</f>
        <v>-39.289000000000001</v>
      </c>
      <c r="F7" s="28">
        <f ca="1">IF(B7="","",INDEX(Travi!$A$1:$K$10000,B7,7))</f>
        <v>-26.521999999999998</v>
      </c>
      <c r="G7" s="28">
        <f ca="1">IF(B7="","",INDEX(Travi!$A$1:$K$10000,B7,8))</f>
        <v>34.677</v>
      </c>
      <c r="H7" s="28">
        <f ca="1">IF(B7="","",INDEX(Travi!$A$1:$K$10000,B7,9))</f>
        <v>13.385999999999999</v>
      </c>
      <c r="I7" s="28">
        <f ca="1">IF(B7="","",INDEX(Travi!$A$1:$K$10000,B7,10))</f>
        <v>2.202</v>
      </c>
      <c r="J7" s="28">
        <f ca="1">IF(B7="","",INDEX(Travi!$A$1:$K$10000,B7,11))</f>
        <v>3.24</v>
      </c>
      <c r="K7" s="27"/>
      <c r="L7" s="27"/>
      <c r="M7" s="27"/>
      <c r="N7" s="27"/>
      <c r="O7" s="28"/>
      <c r="P7" s="28"/>
      <c r="Q7" s="28"/>
      <c r="R7" s="28"/>
      <c r="S7" s="34" t="str">
        <f ca="1">CONCATENATE(T5,"-",U5)</f>
        <v>22-23</v>
      </c>
      <c r="T7" s="27">
        <f ca="1">IF(T5="",B7,Y5)</f>
        <v>22</v>
      </c>
      <c r="U7" s="27">
        <f ca="1">IF(T7="","",INDEX(Travi!$A$1:$K$10000,T7,4))</f>
        <v>5</v>
      </c>
      <c r="V7" s="27" t="str">
        <f ca="1">IF(T7="","",INDEX(Travi!$A$1:$K$10000,T7,5))</f>
        <v>Msin</v>
      </c>
      <c r="W7" s="28">
        <f ca="1">IF(T7="","",INDEX(Travi!$A$1:$K$10000,T7,6))</f>
        <v>-20.59</v>
      </c>
      <c r="X7" s="28">
        <f ca="1">IF(T7="","",INDEX(Travi!$A$1:$K$10000,T7,7))</f>
        <v>-14.882</v>
      </c>
      <c r="Y7" s="28">
        <f ca="1">IF(T7="","",INDEX(Travi!$A$1:$K$10000,T7,8))</f>
        <v>36.899000000000001</v>
      </c>
      <c r="Z7" s="28">
        <f ca="1">IF(T7="","",INDEX(Travi!$A$1:$K$10000,T7,9))</f>
        <v>14.202</v>
      </c>
      <c r="AA7" s="28">
        <f ca="1">IF(T7="","",INDEX(Travi!$A$1:$K$10000,T7,10))</f>
        <v>2.3410000000000002</v>
      </c>
      <c r="AB7" s="28">
        <f ca="1">IF(T7="","",INDEX(Travi!$A$1:$K$10000,T7,11))</f>
        <v>3.444</v>
      </c>
      <c r="AC7" s="27"/>
      <c r="AD7" s="27"/>
      <c r="AE7" s="27"/>
      <c r="AF7" s="27"/>
      <c r="AG7" s="28"/>
      <c r="AH7" s="28"/>
      <c r="AI7" s="28"/>
      <c r="AJ7" s="28"/>
      <c r="AK7" s="34" t="str">
        <f ca="1">CONCATENATE(AL5,"-",AM5)</f>
        <v>23-24</v>
      </c>
      <c r="AL7" s="27">
        <f ca="1">IF(AL5="",T7,AQ5)</f>
        <v>42</v>
      </c>
      <c r="AM7" s="27">
        <f ca="1">IF(AL7="","",INDEX(Travi!$A$1:$K$10000,AL7,4))</f>
        <v>5</v>
      </c>
      <c r="AN7" s="27" t="str">
        <f ca="1">IF(AL7="","",INDEX(Travi!$A$1:$K$10000,AL7,5))</f>
        <v>Msin</v>
      </c>
      <c r="AO7" s="28">
        <f ca="1">IF(AL7="","",INDEX(Travi!$A$1:$K$10000,AL7,6))</f>
        <v>-18.780999999999999</v>
      </c>
      <c r="AP7" s="28">
        <f ca="1">IF(AL7="","",INDEX(Travi!$A$1:$K$10000,AL7,7))</f>
        <v>-12.755000000000001</v>
      </c>
      <c r="AQ7" s="28">
        <f ca="1">IF(AL7="","",INDEX(Travi!$A$1:$K$10000,AL7,8))</f>
        <v>36.173000000000002</v>
      </c>
      <c r="AR7" s="28">
        <f ca="1">IF(AL7="","",INDEX(Travi!$A$1:$K$10000,AL7,9))</f>
        <v>13.868</v>
      </c>
      <c r="AS7" s="28">
        <f ca="1">IF(AL7="","",INDEX(Travi!$A$1:$K$10000,AL7,10))</f>
        <v>2.29</v>
      </c>
      <c r="AT7" s="28">
        <f ca="1">IF(AL7="","",INDEX(Travi!$A$1:$K$10000,AL7,11))</f>
        <v>3.3679999999999999</v>
      </c>
      <c r="AU7" s="27"/>
      <c r="AV7" s="27"/>
      <c r="AW7" s="27"/>
      <c r="AX7" s="27"/>
      <c r="AY7" s="28"/>
      <c r="AZ7" s="28"/>
      <c r="BA7" s="28"/>
      <c r="BB7" s="28"/>
      <c r="BC7" s="34" t="str">
        <f ca="1">CONCATENATE(BD5,"-",BE5)</f>
        <v>24-25</v>
      </c>
      <c r="BD7" s="27">
        <f ca="1">IF(BD5="",AL7,BI5)</f>
        <v>62</v>
      </c>
      <c r="BE7" s="27">
        <f ca="1">IF(BD7="","",INDEX(Travi!$A$1:$K$10000,BD7,4))</f>
        <v>5</v>
      </c>
      <c r="BF7" s="27" t="str">
        <f ca="1">IF(BD7="","",INDEX(Travi!$A$1:$K$10000,BD7,5))</f>
        <v>Msin</v>
      </c>
      <c r="BG7" s="28">
        <f ca="1">IF(BD7="","",INDEX(Travi!$A$1:$K$10000,BD7,6))</f>
        <v>-29.675999999999998</v>
      </c>
      <c r="BH7" s="28">
        <f ca="1">IF(BD7="","",INDEX(Travi!$A$1:$K$10000,BD7,7))</f>
        <v>-18.683</v>
      </c>
      <c r="BI7" s="28">
        <f ca="1">IF(BD7="","",INDEX(Travi!$A$1:$K$10000,BD7,8))</f>
        <v>19.119</v>
      </c>
      <c r="BJ7" s="28">
        <f ca="1">IF(BD7="","",INDEX(Travi!$A$1:$K$10000,BD7,9))</f>
        <v>7.3310000000000004</v>
      </c>
      <c r="BK7" s="28">
        <f ca="1">IF(BD7="","",INDEX(Travi!$A$1:$K$10000,BD7,10))</f>
        <v>1.2090000000000001</v>
      </c>
      <c r="BL7" s="28">
        <f ca="1">IF(BD7="","",INDEX(Travi!$A$1:$K$10000,BD7,11))</f>
        <v>1.7789999999999999</v>
      </c>
      <c r="BM7" s="27"/>
      <c r="BN7" s="27"/>
      <c r="BO7" s="27"/>
      <c r="BP7" s="27"/>
      <c r="BQ7" s="28"/>
      <c r="BR7" s="28"/>
      <c r="BS7" s="28"/>
      <c r="BT7" s="28"/>
      <c r="BU7" s="34" t="str">
        <f ca="1">CONCATENATE(BV5,"-",BW5)</f>
        <v>25-26</v>
      </c>
      <c r="BV7" s="27">
        <f ca="1">IF(BV5="",BD7,CA5)</f>
        <v>82</v>
      </c>
      <c r="BW7" s="27">
        <f ca="1">IF(BV7="","",INDEX(Travi!$A$1:$K$10000,BV7,4))</f>
        <v>5</v>
      </c>
      <c r="BX7" s="27" t="str">
        <f ca="1">IF(BV7="","",INDEX(Travi!$A$1:$K$10000,BV7,5))</f>
        <v>Msin</v>
      </c>
      <c r="BY7" s="28">
        <f ca="1">IF(BV7="","",INDEX(Travi!$A$1:$K$10000,BV7,6))</f>
        <v>-44.405000000000001</v>
      </c>
      <c r="BZ7" s="28">
        <f ca="1">IF(BV7="","",INDEX(Travi!$A$1:$K$10000,BV7,7))</f>
        <v>-27.754999999999999</v>
      </c>
      <c r="CA7" s="28">
        <f ca="1">IF(BV7="","",INDEX(Travi!$A$1:$K$10000,BV7,8))</f>
        <v>36.335999999999999</v>
      </c>
      <c r="CB7" s="28">
        <f ca="1">IF(BV7="","",INDEX(Travi!$A$1:$K$10000,BV7,9))</f>
        <v>13.971</v>
      </c>
      <c r="CC7" s="28">
        <f ca="1">IF(BV7="","",INDEX(Travi!$A$1:$K$10000,BV7,10))</f>
        <v>2.3039999999999998</v>
      </c>
      <c r="CD7" s="28">
        <f ca="1">IF(BV7="","",INDEX(Travi!$A$1:$K$10000,BV7,11))</f>
        <v>3.39</v>
      </c>
      <c r="CE7" s="27"/>
      <c r="CF7" s="27"/>
      <c r="CG7" s="27"/>
      <c r="CH7" s="27"/>
      <c r="CI7" s="28"/>
      <c r="CJ7" s="28"/>
      <c r="CK7" s="28"/>
      <c r="CL7" s="28"/>
      <c r="CM7" s="34" t="str">
        <f ca="1">CONCATENATE(CN5,"-",CO5)</f>
        <v>26-27</v>
      </c>
      <c r="CN7" s="27">
        <f ca="1">IF(CN5="",BV7,CS5)</f>
        <v>102</v>
      </c>
      <c r="CO7" s="27">
        <f ca="1">IF(CN7="","",INDEX(Travi!$A$1:$K$10000,CN7,4))</f>
        <v>5</v>
      </c>
      <c r="CP7" s="27" t="str">
        <f ca="1">IF(CN7="","",INDEX(Travi!$A$1:$K$10000,CN7,5))</f>
        <v>Msin</v>
      </c>
      <c r="CQ7" s="28">
        <f ca="1">IF(CN7="","",INDEX(Travi!$A$1:$K$10000,CN7,6))</f>
        <v>-23.875</v>
      </c>
      <c r="CR7" s="28">
        <f ca="1">IF(CN7="","",INDEX(Travi!$A$1:$K$10000,CN7,7))</f>
        <v>-14.944000000000001</v>
      </c>
      <c r="CS7" s="28">
        <f ca="1">IF(CN7="","",INDEX(Travi!$A$1:$K$10000,CN7,8))</f>
        <v>28.170999999999999</v>
      </c>
      <c r="CT7" s="28">
        <f ca="1">IF(CN7="","",INDEX(Travi!$A$1:$K$10000,CN7,9))</f>
        <v>10.882999999999999</v>
      </c>
      <c r="CU7" s="28">
        <f ca="1">IF(CN7="","",INDEX(Travi!$A$1:$K$10000,CN7,10))</f>
        <v>1.788</v>
      </c>
      <c r="CV7" s="28">
        <f ca="1">IF(CN7="","",INDEX(Travi!$A$1:$K$10000,CN7,11))</f>
        <v>2.6309999999999998</v>
      </c>
      <c r="CW7" s="27"/>
      <c r="CX7" s="27"/>
      <c r="CY7" s="27"/>
      <c r="CZ7" s="27"/>
      <c r="DA7" s="28"/>
      <c r="DB7" s="28"/>
      <c r="DC7" s="28"/>
      <c r="DD7" s="28"/>
      <c r="DE7" s="34" t="str">
        <f ca="1">CONCATENATE(DF5,"-",DG5)</f>
        <v>-</v>
      </c>
      <c r="DF7" s="27">
        <f ca="1">IF(DF5="",CN7,DK5)</f>
        <v>102</v>
      </c>
      <c r="DG7" s="27">
        <f ca="1">IF(DF7="","",INDEX(Travi!$A$1:$K$10000,DF7,4))</f>
        <v>5</v>
      </c>
      <c r="DH7" s="27" t="str">
        <f ca="1">IF(DF7="","",INDEX(Travi!$A$1:$K$10000,DF7,5))</f>
        <v>Msin</v>
      </c>
      <c r="DI7" s="28">
        <f ca="1">IF(DF7="","",INDEX(Travi!$A$1:$K$10000,DF7,6))</f>
        <v>-23.875</v>
      </c>
      <c r="DJ7" s="28">
        <f ca="1">IF(DF7="","",INDEX(Travi!$A$1:$K$10000,DF7,7))</f>
        <v>-14.944000000000001</v>
      </c>
      <c r="DK7" s="28">
        <f ca="1">IF(DF7="","",INDEX(Travi!$A$1:$K$10000,DF7,8))</f>
        <v>28.170999999999999</v>
      </c>
      <c r="DL7" s="28">
        <f ca="1">IF(DF7="","",INDEX(Travi!$A$1:$K$10000,DF7,9))</f>
        <v>10.882999999999999</v>
      </c>
      <c r="DM7" s="28">
        <f ca="1">IF(DF7="","",INDEX(Travi!$A$1:$K$10000,DF7,10))</f>
        <v>1.788</v>
      </c>
      <c r="DN7" s="28">
        <f ca="1">IF(DF7="","",INDEX(Travi!$A$1:$K$10000,DF7,11))</f>
        <v>2.6309999999999998</v>
      </c>
      <c r="DO7" s="27"/>
      <c r="DP7" s="27"/>
      <c r="DQ7" s="27"/>
      <c r="DR7" s="27"/>
      <c r="DS7" s="28"/>
      <c r="DT7" s="28"/>
      <c r="DU7" s="28"/>
      <c r="DV7" s="28"/>
    </row>
    <row r="8" spans="1:126" x14ac:dyDescent="0.35">
      <c r="A8" s="11"/>
      <c r="B8" s="8">
        <f ca="1">B7+1</f>
        <v>3</v>
      </c>
      <c r="C8" s="12">
        <f ca="1">IF(B8="","",INDEX(Travi!$A$1:$K$10000,B8,4))</f>
        <v>5</v>
      </c>
      <c r="D8" s="12" t="str">
        <f ca="1">IF(B8="","",INDEX(Travi!$A$1:$K$10000,B8,5))</f>
        <v>Mdes</v>
      </c>
      <c r="E8" s="13">
        <f ca="1">IF(B8="","",INDEX(Travi!$A$1:$K$10000,B8,6))</f>
        <v>-26.155999999999999</v>
      </c>
      <c r="F8" s="13">
        <f ca="1">IF(B8="","",INDEX(Travi!$A$1:$K$10000,B8,7))</f>
        <v>-18.542000000000002</v>
      </c>
      <c r="G8" s="13">
        <f ca="1">IF(B8="","",INDEX(Travi!$A$1:$K$10000,B8,8))</f>
        <v>-31.895</v>
      </c>
      <c r="H8" s="13">
        <f ca="1">IF(B8="","",INDEX(Travi!$A$1:$K$10000,B8,9))</f>
        <v>-12.31</v>
      </c>
      <c r="I8" s="13">
        <f ca="1">IF(B8="","",INDEX(Travi!$A$1:$K$10000,B8,10))</f>
        <v>-2.0249999999999999</v>
      </c>
      <c r="J8" s="13">
        <f ca="1">IF(B8="","",INDEX(Travi!$A$1:$K$10000,B8,11))</f>
        <v>-2.98</v>
      </c>
      <c r="K8" s="12"/>
      <c r="L8" s="8"/>
      <c r="M8" s="12"/>
      <c r="N8" s="12"/>
      <c r="O8" s="13"/>
      <c r="P8" s="13"/>
      <c r="Q8" s="13"/>
      <c r="R8" s="13"/>
      <c r="S8" s="35"/>
      <c r="T8" s="8">
        <f ca="1">T7+1</f>
        <v>23</v>
      </c>
      <c r="U8" s="12">
        <f ca="1">IF(T8="","",INDEX(Travi!$A$1:$K$10000,T8,4))</f>
        <v>5</v>
      </c>
      <c r="V8" s="12" t="str">
        <f ca="1">IF(T8="","",INDEX(Travi!$A$1:$K$10000,T8,5))</f>
        <v>Mdes</v>
      </c>
      <c r="W8" s="13">
        <f ca="1">IF(T8="","",INDEX(Travi!$A$1:$K$10000,T8,6))</f>
        <v>-32.914000000000001</v>
      </c>
      <c r="X8" s="13">
        <f ca="1">IF(T8="","",INDEX(Travi!$A$1:$K$10000,T8,7))</f>
        <v>-22.029</v>
      </c>
      <c r="Y8" s="13">
        <f ca="1">IF(T8="","",INDEX(Travi!$A$1:$K$10000,T8,8))</f>
        <v>-36.451999999999998</v>
      </c>
      <c r="Z8" s="13">
        <f ca="1">IF(T8="","",INDEX(Travi!$A$1:$K$10000,T8,9))</f>
        <v>-14.039</v>
      </c>
      <c r="AA8" s="13">
        <f ca="1">IF(T8="","",INDEX(Travi!$A$1:$K$10000,T8,10))</f>
        <v>-2.3130000000000002</v>
      </c>
      <c r="AB8" s="13">
        <f ca="1">IF(T8="","",INDEX(Travi!$A$1:$K$10000,T8,11))</f>
        <v>-3.403</v>
      </c>
      <c r="AC8" s="12"/>
      <c r="AD8" s="8"/>
      <c r="AE8" s="12"/>
      <c r="AF8" s="12"/>
      <c r="AG8" s="13"/>
      <c r="AH8" s="13"/>
      <c r="AI8" s="13"/>
      <c r="AJ8" s="13"/>
      <c r="AK8" s="35"/>
      <c r="AL8" s="8">
        <f ca="1">AL7+1</f>
        <v>43</v>
      </c>
      <c r="AM8" s="12">
        <f ca="1">IF(AL8="","",INDEX(Travi!$A$1:$K$10000,AL8,4))</f>
        <v>5</v>
      </c>
      <c r="AN8" s="12" t="str">
        <f ca="1">IF(AL8="","",INDEX(Travi!$A$1:$K$10000,AL8,5))</f>
        <v>Mdes</v>
      </c>
      <c r="AO8" s="13">
        <f ca="1">IF(AL8="","",INDEX(Travi!$A$1:$K$10000,AL8,6))</f>
        <v>-26.568000000000001</v>
      </c>
      <c r="AP8" s="13">
        <f ca="1">IF(AL8="","",INDEX(Travi!$A$1:$K$10000,AL8,7))</f>
        <v>-17.206</v>
      </c>
      <c r="AQ8" s="13">
        <f ca="1">IF(AL8="","",INDEX(Travi!$A$1:$K$10000,AL8,8))</f>
        <v>-20.64</v>
      </c>
      <c r="AR8" s="13">
        <f ca="1">IF(AL8="","",INDEX(Travi!$A$1:$K$10000,AL8,9))</f>
        <v>-7.899</v>
      </c>
      <c r="AS8" s="13">
        <f ca="1">IF(AL8="","",INDEX(Travi!$A$1:$K$10000,AL8,10))</f>
        <v>-1.304</v>
      </c>
      <c r="AT8" s="13">
        <f ca="1">IF(AL8="","",INDEX(Travi!$A$1:$K$10000,AL8,11))</f>
        <v>-1.9179999999999999</v>
      </c>
      <c r="AU8" s="12"/>
      <c r="AV8" s="8"/>
      <c r="AW8" s="12"/>
      <c r="AX8" s="12"/>
      <c r="AY8" s="13"/>
      <c r="AZ8" s="13"/>
      <c r="BA8" s="13"/>
      <c r="BB8" s="13"/>
      <c r="BC8" s="35"/>
      <c r="BD8" s="8">
        <f ca="1">BD7+1</f>
        <v>63</v>
      </c>
      <c r="BE8" s="12">
        <f ca="1">IF(BD8="","",INDEX(Travi!$A$1:$K$10000,BD8,4))</f>
        <v>5</v>
      </c>
      <c r="BF8" s="12" t="str">
        <f ca="1">IF(BD8="","",INDEX(Travi!$A$1:$K$10000,BD8,5))</f>
        <v>Mdes</v>
      </c>
      <c r="BG8" s="13">
        <f ca="1">IF(BD8="","",INDEX(Travi!$A$1:$K$10000,BD8,6))</f>
        <v>-25.573</v>
      </c>
      <c r="BH8" s="13">
        <f ca="1">IF(BD8="","",INDEX(Travi!$A$1:$K$10000,BD8,7))</f>
        <v>-16.151</v>
      </c>
      <c r="BI8" s="13">
        <f ca="1">IF(BD8="","",INDEX(Travi!$A$1:$K$10000,BD8,8))</f>
        <v>-34.795000000000002</v>
      </c>
      <c r="BJ8" s="13">
        <f ca="1">IF(BD8="","",INDEX(Travi!$A$1:$K$10000,BD8,9))</f>
        <v>-13.356</v>
      </c>
      <c r="BK8" s="13">
        <f ca="1">IF(BD8="","",INDEX(Travi!$A$1:$K$10000,BD8,10))</f>
        <v>-2.2040000000000002</v>
      </c>
      <c r="BL8" s="13">
        <f ca="1">IF(BD8="","",INDEX(Travi!$A$1:$K$10000,BD8,11))</f>
        <v>-3.2429999999999999</v>
      </c>
      <c r="BM8" s="12"/>
      <c r="BN8" s="8"/>
      <c r="BO8" s="12"/>
      <c r="BP8" s="12"/>
      <c r="BQ8" s="13"/>
      <c r="BR8" s="13"/>
      <c r="BS8" s="13"/>
      <c r="BT8" s="13"/>
      <c r="BU8" s="35"/>
      <c r="BV8" s="8">
        <f ca="1">BV7+1</f>
        <v>83</v>
      </c>
      <c r="BW8" s="12">
        <f ca="1">IF(BV8="","",INDEX(Travi!$A$1:$K$10000,BV8,4))</f>
        <v>5</v>
      </c>
      <c r="BX8" s="12" t="str">
        <f ca="1">IF(BV8="","",INDEX(Travi!$A$1:$K$10000,BV8,5))</f>
        <v>Mdes</v>
      </c>
      <c r="BY8" s="13">
        <f ca="1">IF(BV8="","",INDEX(Travi!$A$1:$K$10000,BV8,6))</f>
        <v>-45.972999999999999</v>
      </c>
      <c r="BZ8" s="13">
        <f ca="1">IF(BV8="","",INDEX(Travi!$A$1:$K$10000,BV8,7))</f>
        <v>-28.704999999999998</v>
      </c>
      <c r="CA8" s="13">
        <f ca="1">IF(BV8="","",INDEX(Travi!$A$1:$K$10000,BV8,8))</f>
        <v>-36.944000000000003</v>
      </c>
      <c r="CB8" s="13">
        <f ca="1">IF(BV8="","",INDEX(Travi!$A$1:$K$10000,BV8,9))</f>
        <v>-14.198</v>
      </c>
      <c r="CC8" s="13">
        <f ca="1">IF(BV8="","",INDEX(Travi!$A$1:$K$10000,BV8,10))</f>
        <v>-2.3420000000000001</v>
      </c>
      <c r="CD8" s="13">
        <f ca="1">IF(BV8="","",INDEX(Travi!$A$1:$K$10000,BV8,11))</f>
        <v>-3.4460000000000002</v>
      </c>
      <c r="CE8" s="12"/>
      <c r="CF8" s="8"/>
      <c r="CG8" s="12"/>
      <c r="CH8" s="12"/>
      <c r="CI8" s="13"/>
      <c r="CJ8" s="13"/>
      <c r="CK8" s="13"/>
      <c r="CL8" s="13"/>
      <c r="CM8" s="35"/>
      <c r="CN8" s="8">
        <f ca="1">CN7+1</f>
        <v>103</v>
      </c>
      <c r="CO8" s="12">
        <f ca="1">IF(CN8="","",INDEX(Travi!$A$1:$K$10000,CN8,4))</f>
        <v>5</v>
      </c>
      <c r="CP8" s="12" t="str">
        <f ca="1">IF(CN8="","",INDEX(Travi!$A$1:$K$10000,CN8,5))</f>
        <v>Mdes</v>
      </c>
      <c r="CQ8" s="13">
        <f ca="1">IF(CN8="","",INDEX(Travi!$A$1:$K$10000,CN8,6))</f>
        <v>-29.661999999999999</v>
      </c>
      <c r="CR8" s="13">
        <f ca="1">IF(CN8="","",INDEX(Travi!$A$1:$K$10000,CN8,7))</f>
        <v>-18.495000000000001</v>
      </c>
      <c r="CS8" s="13">
        <f ca="1">IF(CN8="","",INDEX(Travi!$A$1:$K$10000,CN8,8))</f>
        <v>-22.797999999999998</v>
      </c>
      <c r="CT8" s="13">
        <f ca="1">IF(CN8="","",INDEX(Travi!$A$1:$K$10000,CN8,9))</f>
        <v>-8.7919999999999998</v>
      </c>
      <c r="CU8" s="13">
        <f ca="1">IF(CN8="","",INDEX(Travi!$A$1:$K$10000,CN8,10))</f>
        <v>-1.446</v>
      </c>
      <c r="CV8" s="13">
        <f ca="1">IF(CN8="","",INDEX(Travi!$A$1:$K$10000,CN8,11))</f>
        <v>-2.1280000000000001</v>
      </c>
      <c r="CW8" s="12"/>
      <c r="CX8" s="8"/>
      <c r="CY8" s="12"/>
      <c r="CZ8" s="12"/>
      <c r="DA8" s="13"/>
      <c r="DB8" s="13"/>
      <c r="DC8" s="13"/>
      <c r="DD8" s="13"/>
      <c r="DE8" s="35"/>
      <c r="DF8" s="8">
        <f ca="1">DF7+1</f>
        <v>103</v>
      </c>
      <c r="DG8" s="12">
        <f ca="1">IF(DF8="","",INDEX(Travi!$A$1:$K$10000,DF8,4))</f>
        <v>5</v>
      </c>
      <c r="DH8" s="12" t="str">
        <f ca="1">IF(DF8="","",INDEX(Travi!$A$1:$K$10000,DF8,5))</f>
        <v>Mdes</v>
      </c>
      <c r="DI8" s="13">
        <f ca="1">IF(DF8="","",INDEX(Travi!$A$1:$K$10000,DF8,6))</f>
        <v>-29.661999999999999</v>
      </c>
      <c r="DJ8" s="13">
        <f ca="1">IF(DF8="","",INDEX(Travi!$A$1:$K$10000,DF8,7))</f>
        <v>-18.495000000000001</v>
      </c>
      <c r="DK8" s="13">
        <f ca="1">IF(DF8="","",INDEX(Travi!$A$1:$K$10000,DF8,8))</f>
        <v>-22.797999999999998</v>
      </c>
      <c r="DL8" s="13">
        <f ca="1">IF(DF8="","",INDEX(Travi!$A$1:$K$10000,DF8,9))</f>
        <v>-8.7919999999999998</v>
      </c>
      <c r="DM8" s="13">
        <f ca="1">IF(DF8="","",INDEX(Travi!$A$1:$K$10000,DF8,10))</f>
        <v>-1.446</v>
      </c>
      <c r="DN8" s="13">
        <f ca="1">IF(DF8="","",INDEX(Travi!$A$1:$K$10000,DF8,11))</f>
        <v>-2.1280000000000001</v>
      </c>
      <c r="DO8" s="12"/>
      <c r="DP8" s="8"/>
      <c r="DQ8" s="12"/>
      <c r="DR8" s="12"/>
      <c r="DS8" s="13"/>
      <c r="DT8" s="13"/>
      <c r="DU8" s="13"/>
      <c r="DV8" s="13"/>
    </row>
    <row r="9" spans="1:126" x14ac:dyDescent="0.35">
      <c r="A9" s="11"/>
      <c r="B9" s="8">
        <f t="shared" ref="B9:B10" ca="1" si="0">B8+1</f>
        <v>4</v>
      </c>
      <c r="C9" s="12">
        <f ca="1">IF(B9="","",INDEX(Travi!$A$1:$K$10000,B9,4))</f>
        <v>5</v>
      </c>
      <c r="D9" s="12" t="str">
        <f ca="1">IF(B9="","",INDEX(Travi!$A$1:$K$10000,B9,5))</f>
        <v>Vsin</v>
      </c>
      <c r="E9" s="13">
        <f ca="1">IF(B9="","",INDEX(Travi!$A$1:$K$10000,B9,6))</f>
        <v>51.494</v>
      </c>
      <c r="F9" s="13">
        <f ca="1">IF(B9="","",INDEX(Travi!$A$1:$K$10000,B9,7))</f>
        <v>35.267000000000003</v>
      </c>
      <c r="G9" s="13">
        <f ca="1">IF(B9="","",INDEX(Travi!$A$1:$K$10000,B9,8))</f>
        <v>-15.481999999999999</v>
      </c>
      <c r="H9" s="13">
        <f ca="1">IF(B9="","",INDEX(Travi!$A$1:$K$10000,B9,9))</f>
        <v>-5.976</v>
      </c>
      <c r="I9" s="13">
        <f ca="1">IF(B9="","",INDEX(Travi!$A$1:$K$10000,B9,10))</f>
        <v>-0.98299999999999998</v>
      </c>
      <c r="J9" s="13">
        <f ca="1">IF(B9="","",INDEX(Travi!$A$1:$K$10000,B9,11))</f>
        <v>-1.446</v>
      </c>
      <c r="K9" s="12"/>
      <c r="L9" s="8"/>
      <c r="M9" s="12"/>
      <c r="N9" s="12"/>
      <c r="O9" s="13"/>
      <c r="P9" s="13"/>
      <c r="Q9" s="13"/>
      <c r="R9" s="13"/>
      <c r="S9" s="35"/>
      <c r="T9" s="8">
        <f t="shared" ref="T9:T10" ca="1" si="1">T8+1</f>
        <v>24</v>
      </c>
      <c r="U9" s="12">
        <f ca="1">IF(T9="","",INDEX(Travi!$A$1:$K$10000,T9,4))</f>
        <v>5</v>
      </c>
      <c r="V9" s="12" t="str">
        <f ca="1">IF(T9="","",INDEX(Travi!$A$1:$K$10000,T9,5))</f>
        <v>Vsin</v>
      </c>
      <c r="W9" s="13">
        <f ca="1">IF(T9="","",INDEX(Travi!$A$1:$K$10000,T9,6))</f>
        <v>39.564</v>
      </c>
      <c r="X9" s="13">
        <f ca="1">IF(T9="","",INDEX(Travi!$A$1:$K$10000,T9,7))</f>
        <v>27.645</v>
      </c>
      <c r="Y9" s="13">
        <f ca="1">IF(T9="","",INDEX(Travi!$A$1:$K$10000,T9,8))</f>
        <v>-19.303000000000001</v>
      </c>
      <c r="Z9" s="13">
        <f ca="1">IF(T9="","",INDEX(Travi!$A$1:$K$10000,T9,9))</f>
        <v>-7.4320000000000004</v>
      </c>
      <c r="AA9" s="13">
        <f ca="1">IF(T9="","",INDEX(Travi!$A$1:$K$10000,T9,10))</f>
        <v>-1.2250000000000001</v>
      </c>
      <c r="AB9" s="13">
        <f ca="1">IF(T9="","",INDEX(Travi!$A$1:$K$10000,T9,11))</f>
        <v>-1.802</v>
      </c>
      <c r="AC9" s="12"/>
      <c r="AD9" s="8"/>
      <c r="AE9" s="12"/>
      <c r="AF9" s="12"/>
      <c r="AG9" s="13"/>
      <c r="AH9" s="13"/>
      <c r="AI9" s="13"/>
      <c r="AJ9" s="13"/>
      <c r="AK9" s="35"/>
      <c r="AL9" s="8">
        <f t="shared" ref="AL9:AL10" ca="1" si="2">AL8+1</f>
        <v>44</v>
      </c>
      <c r="AM9" s="12">
        <f ca="1">IF(AL9="","",INDEX(Travi!$A$1:$K$10000,AL9,4))</f>
        <v>5</v>
      </c>
      <c r="AN9" s="12" t="str">
        <f ca="1">IF(AL9="","",INDEX(Travi!$A$1:$K$10000,AL9,5))</f>
        <v>Vsin</v>
      </c>
      <c r="AO9" s="13">
        <f ca="1">IF(AL9="","",INDEX(Travi!$A$1:$K$10000,AL9,6))</f>
        <v>36.734999999999999</v>
      </c>
      <c r="AP9" s="13">
        <f ca="1">IF(AL9="","",INDEX(Travi!$A$1:$K$10000,AL9,7))</f>
        <v>24.832999999999998</v>
      </c>
      <c r="AQ9" s="13">
        <f ca="1">IF(AL9="","",INDEX(Travi!$A$1:$K$10000,AL9,8))</f>
        <v>-17.753</v>
      </c>
      <c r="AR9" s="13">
        <f ca="1">IF(AL9="","",INDEX(Travi!$A$1:$K$10000,AL9,9))</f>
        <v>-6.8019999999999996</v>
      </c>
      <c r="AS9" s="13">
        <f ca="1">IF(AL9="","",INDEX(Travi!$A$1:$K$10000,AL9,10))</f>
        <v>-1.123</v>
      </c>
      <c r="AT9" s="13">
        <f ca="1">IF(AL9="","",INDEX(Travi!$A$1:$K$10000,AL9,11))</f>
        <v>-1.6519999999999999</v>
      </c>
      <c r="AU9" s="12"/>
      <c r="AV9" s="8"/>
      <c r="AW9" s="12"/>
      <c r="AX9" s="12"/>
      <c r="AY9" s="13"/>
      <c r="AZ9" s="13"/>
      <c r="BA9" s="13"/>
      <c r="BB9" s="13"/>
      <c r="BC9" s="35"/>
      <c r="BD9" s="8">
        <f t="shared" ref="BD9:BD10" ca="1" si="3">BD8+1</f>
        <v>64</v>
      </c>
      <c r="BE9" s="12">
        <f ca="1">IF(BD9="","",INDEX(Travi!$A$1:$K$10000,BD9,4))</f>
        <v>5</v>
      </c>
      <c r="BF9" s="12" t="str">
        <f ca="1">IF(BD9="","",INDEX(Travi!$A$1:$K$10000,BD9,5))</f>
        <v>Vsin</v>
      </c>
      <c r="BG9" s="13">
        <f ca="1">IF(BD9="","",INDEX(Travi!$A$1:$K$10000,BD9,6))</f>
        <v>52.673999999999999</v>
      </c>
      <c r="BH9" s="13">
        <f ca="1">IF(BD9="","",INDEX(Travi!$A$1:$K$10000,BD9,7))</f>
        <v>32.887</v>
      </c>
      <c r="BI9" s="13">
        <f ca="1">IF(BD9="","",INDEX(Travi!$A$1:$K$10000,BD9,8))</f>
        <v>-16.847999999999999</v>
      </c>
      <c r="BJ9" s="13">
        <f ca="1">IF(BD9="","",INDEX(Travi!$A$1:$K$10000,BD9,9))</f>
        <v>-6.4649999999999999</v>
      </c>
      <c r="BK9" s="13">
        <f ca="1">IF(BD9="","",INDEX(Travi!$A$1:$K$10000,BD9,10))</f>
        <v>-1.0669999999999999</v>
      </c>
      <c r="BL9" s="13">
        <f ca="1">IF(BD9="","",INDEX(Travi!$A$1:$K$10000,BD9,11))</f>
        <v>-1.569</v>
      </c>
      <c r="BM9" s="12"/>
      <c r="BN9" s="8"/>
      <c r="BO9" s="12"/>
      <c r="BP9" s="12"/>
      <c r="BQ9" s="13"/>
      <c r="BR9" s="13"/>
      <c r="BS9" s="13"/>
      <c r="BT9" s="13"/>
      <c r="BU9" s="35"/>
      <c r="BV9" s="8">
        <f t="shared" ref="BV9:BV10" ca="1" si="4">BV8+1</f>
        <v>84</v>
      </c>
      <c r="BW9" s="12">
        <f ca="1">IF(BV9="","",INDEX(Travi!$A$1:$K$10000,BV9,4))</f>
        <v>5</v>
      </c>
      <c r="BX9" s="12" t="str">
        <f ca="1">IF(BV9="","",INDEX(Travi!$A$1:$K$10000,BV9,5))</f>
        <v>Vsin</v>
      </c>
      <c r="BY9" s="13">
        <f ca="1">IF(BV9="","",INDEX(Travi!$A$1:$K$10000,BV9,6))</f>
        <v>67.078999999999994</v>
      </c>
      <c r="BZ9" s="13">
        <f ca="1">IF(BV9="","",INDEX(Travi!$A$1:$K$10000,BV9,7))</f>
        <v>41.9</v>
      </c>
      <c r="CA9" s="13">
        <f ca="1">IF(BV9="","",INDEX(Travi!$A$1:$K$10000,BV9,8))</f>
        <v>-17.448</v>
      </c>
      <c r="CB9" s="13">
        <f ca="1">IF(BV9="","",INDEX(Travi!$A$1:$K$10000,BV9,9))</f>
        <v>-6.7069999999999999</v>
      </c>
      <c r="CC9" s="13">
        <f ca="1">IF(BV9="","",INDEX(Travi!$A$1:$K$10000,BV9,10))</f>
        <v>-1.1060000000000001</v>
      </c>
      <c r="CD9" s="13">
        <f ca="1">IF(BV9="","",INDEX(Travi!$A$1:$K$10000,BV9,11))</f>
        <v>-1.6279999999999999</v>
      </c>
      <c r="CE9" s="12"/>
      <c r="CF9" s="8"/>
      <c r="CG9" s="12"/>
      <c r="CH9" s="12"/>
      <c r="CI9" s="13"/>
      <c r="CJ9" s="13"/>
      <c r="CK9" s="13"/>
      <c r="CL9" s="13"/>
      <c r="CM9" s="35"/>
      <c r="CN9" s="8">
        <f t="shared" ref="CN9:CN10" ca="1" si="5">CN8+1</f>
        <v>104</v>
      </c>
      <c r="CO9" s="12">
        <f ca="1">IF(CN9="","",INDEX(Travi!$A$1:$K$10000,CN9,4))</f>
        <v>5</v>
      </c>
      <c r="CP9" s="12" t="str">
        <f ca="1">IF(CN9="","",INDEX(Travi!$A$1:$K$10000,CN9,5))</f>
        <v>Vsin</v>
      </c>
      <c r="CQ9" s="13">
        <f ca="1">IF(CN9="","",INDEX(Travi!$A$1:$K$10000,CN9,6))</f>
        <v>56.209000000000003</v>
      </c>
      <c r="CR9" s="13">
        <f ca="1">IF(CN9="","",INDEX(Travi!$A$1:$K$10000,CN9,7))</f>
        <v>35.122</v>
      </c>
      <c r="CS9" s="13">
        <f ca="1">IF(CN9="","",INDEX(Travi!$A$1:$K$10000,CN9,8))</f>
        <v>-14.157</v>
      </c>
      <c r="CT9" s="13">
        <f ca="1">IF(CN9="","",INDEX(Travi!$A$1:$K$10000,CN9,9))</f>
        <v>-5.4649999999999999</v>
      </c>
      <c r="CU9" s="13">
        <f ca="1">IF(CN9="","",INDEX(Travi!$A$1:$K$10000,CN9,10))</f>
        <v>-0.89900000000000002</v>
      </c>
      <c r="CV9" s="13">
        <f ca="1">IF(CN9="","",INDEX(Travi!$A$1:$K$10000,CN9,11))</f>
        <v>-1.3220000000000001</v>
      </c>
      <c r="CW9" s="12"/>
      <c r="CX9" s="8"/>
      <c r="CY9" s="12"/>
      <c r="CZ9" s="12"/>
      <c r="DA9" s="13"/>
      <c r="DB9" s="13"/>
      <c r="DC9" s="13"/>
      <c r="DD9" s="13"/>
      <c r="DE9" s="35"/>
      <c r="DF9" s="8">
        <f t="shared" ref="DF9:DF10" ca="1" si="6">DF8+1</f>
        <v>104</v>
      </c>
      <c r="DG9" s="12">
        <f ca="1">IF(DF9="","",INDEX(Travi!$A$1:$K$10000,DF9,4))</f>
        <v>5</v>
      </c>
      <c r="DH9" s="12" t="str">
        <f ca="1">IF(DF9="","",INDEX(Travi!$A$1:$K$10000,DF9,5))</f>
        <v>Vsin</v>
      </c>
      <c r="DI9" s="13">
        <f ca="1">IF(DF9="","",INDEX(Travi!$A$1:$K$10000,DF9,6))</f>
        <v>56.209000000000003</v>
      </c>
      <c r="DJ9" s="13">
        <f ca="1">IF(DF9="","",INDEX(Travi!$A$1:$K$10000,DF9,7))</f>
        <v>35.122</v>
      </c>
      <c r="DK9" s="13">
        <f ca="1">IF(DF9="","",INDEX(Travi!$A$1:$K$10000,DF9,8))</f>
        <v>-14.157</v>
      </c>
      <c r="DL9" s="13">
        <f ca="1">IF(DF9="","",INDEX(Travi!$A$1:$K$10000,DF9,9))</f>
        <v>-5.4649999999999999</v>
      </c>
      <c r="DM9" s="13">
        <f ca="1">IF(DF9="","",INDEX(Travi!$A$1:$K$10000,DF9,10))</f>
        <v>-0.89900000000000002</v>
      </c>
      <c r="DN9" s="13">
        <f ca="1">IF(DF9="","",INDEX(Travi!$A$1:$K$10000,DF9,11))</f>
        <v>-1.3220000000000001</v>
      </c>
      <c r="DO9" s="12"/>
      <c r="DP9" s="8"/>
      <c r="DQ9" s="12"/>
      <c r="DR9" s="12"/>
      <c r="DS9" s="13"/>
      <c r="DT9" s="13"/>
      <c r="DU9" s="13"/>
      <c r="DV9" s="13"/>
    </row>
    <row r="10" spans="1:126" x14ac:dyDescent="0.35">
      <c r="A10" s="11"/>
      <c r="B10" s="8">
        <f t="shared" ca="1" si="0"/>
        <v>5</v>
      </c>
      <c r="C10" s="12">
        <f ca="1">IF(B10="","",INDEX(Travi!$A$1:$K$10000,B10,4))</f>
        <v>5</v>
      </c>
      <c r="D10" s="12" t="str">
        <f ca="1">IF(B10="","",INDEX(Travi!$A$1:$K$10000,B10,5))</f>
        <v>Vdes</v>
      </c>
      <c r="E10" s="13">
        <f ca="1">IF(B10="","",INDEX(Travi!$A$1:$K$10000,B10,6))</f>
        <v>-45.384999999999998</v>
      </c>
      <c r="F10" s="13">
        <f ca="1">IF(B10="","",INDEX(Travi!$A$1:$K$10000,B10,7))</f>
        <v>-31.555</v>
      </c>
      <c r="G10" s="13">
        <f ca="1">IF(B10="","",INDEX(Travi!$A$1:$K$10000,B10,8))</f>
        <v>-15.481999999999999</v>
      </c>
      <c r="H10" s="13">
        <f ca="1">IF(B10="","",INDEX(Travi!$A$1:$K$10000,B10,9))</f>
        <v>-5.976</v>
      </c>
      <c r="I10" s="13">
        <f ca="1">IF(B10="","",INDEX(Travi!$A$1:$K$10000,B10,10))</f>
        <v>-0.98299999999999998</v>
      </c>
      <c r="J10" s="13">
        <f ca="1">IF(B10="","",INDEX(Travi!$A$1:$K$10000,B10,11))</f>
        <v>-1.446</v>
      </c>
      <c r="K10" s="12"/>
      <c r="L10" s="8"/>
      <c r="M10" s="12"/>
      <c r="N10" s="12"/>
      <c r="O10" s="13"/>
      <c r="P10" s="13"/>
      <c r="Q10" s="13"/>
      <c r="R10" s="13"/>
      <c r="S10" s="35"/>
      <c r="T10" s="8">
        <f t="shared" ca="1" si="1"/>
        <v>25</v>
      </c>
      <c r="U10" s="12">
        <f ca="1">IF(T10="","",INDEX(Travi!$A$1:$K$10000,T10,4))</f>
        <v>5</v>
      </c>
      <c r="V10" s="12" t="str">
        <f ca="1">IF(T10="","",INDEX(Travi!$A$1:$K$10000,T10,5))</f>
        <v>Vdes</v>
      </c>
      <c r="W10" s="13">
        <f ca="1">IF(T10="","",INDEX(Travi!$A$1:$K$10000,T10,6))</f>
        <v>-46.05</v>
      </c>
      <c r="X10" s="13">
        <f ca="1">IF(T10="","",INDEX(Travi!$A$1:$K$10000,T10,7))</f>
        <v>-31.407</v>
      </c>
      <c r="Y10" s="13">
        <f ca="1">IF(T10="","",INDEX(Travi!$A$1:$K$10000,T10,8))</f>
        <v>-19.303000000000001</v>
      </c>
      <c r="Z10" s="13">
        <f ca="1">IF(T10="","",INDEX(Travi!$A$1:$K$10000,T10,9))</f>
        <v>-7.4320000000000004</v>
      </c>
      <c r="AA10" s="13">
        <f ca="1">IF(T10="","",INDEX(Travi!$A$1:$K$10000,T10,10))</f>
        <v>-1.2250000000000001</v>
      </c>
      <c r="AB10" s="13">
        <f ca="1">IF(T10="","",INDEX(Travi!$A$1:$K$10000,T10,11))</f>
        <v>-1.802</v>
      </c>
      <c r="AC10" s="12"/>
      <c r="AD10" s="8"/>
      <c r="AE10" s="12"/>
      <c r="AF10" s="12"/>
      <c r="AG10" s="13"/>
      <c r="AH10" s="13"/>
      <c r="AI10" s="13"/>
      <c r="AJ10" s="13"/>
      <c r="AK10" s="35"/>
      <c r="AL10" s="8">
        <f t="shared" ca="1" si="2"/>
        <v>45</v>
      </c>
      <c r="AM10" s="12">
        <f ca="1">IF(AL10="","",INDEX(Travi!$A$1:$K$10000,AL10,4))</f>
        <v>5</v>
      </c>
      <c r="AN10" s="12" t="str">
        <f ca="1">IF(AL10="","",INDEX(Travi!$A$1:$K$10000,AL10,5))</f>
        <v>Vdes</v>
      </c>
      <c r="AO10" s="13">
        <f ca="1">IF(AL10="","",INDEX(Travi!$A$1:$K$10000,AL10,6))</f>
        <v>-41.600999999999999</v>
      </c>
      <c r="AP10" s="13">
        <f ca="1">IF(AL10="","",INDEX(Travi!$A$1:$K$10000,AL10,7))</f>
        <v>-27.614999999999998</v>
      </c>
      <c r="AQ10" s="13">
        <f ca="1">IF(AL10="","",INDEX(Travi!$A$1:$K$10000,AL10,8))</f>
        <v>-17.753</v>
      </c>
      <c r="AR10" s="13">
        <f ca="1">IF(AL10="","",INDEX(Travi!$A$1:$K$10000,AL10,9))</f>
        <v>-6.8019999999999996</v>
      </c>
      <c r="AS10" s="13">
        <f ca="1">IF(AL10="","",INDEX(Travi!$A$1:$K$10000,AL10,10))</f>
        <v>-1.123</v>
      </c>
      <c r="AT10" s="13">
        <f ca="1">IF(AL10="","",INDEX(Travi!$A$1:$K$10000,AL10,11))</f>
        <v>-1.6519999999999999</v>
      </c>
      <c r="AU10" s="12"/>
      <c r="AV10" s="8"/>
      <c r="AW10" s="12"/>
      <c r="AX10" s="12"/>
      <c r="AY10" s="13"/>
      <c r="AZ10" s="13"/>
      <c r="BA10" s="13"/>
      <c r="BB10" s="13"/>
      <c r="BC10" s="35"/>
      <c r="BD10" s="8">
        <f t="shared" ca="1" si="3"/>
        <v>65</v>
      </c>
      <c r="BE10" s="12">
        <f ca="1">IF(BD10="","",INDEX(Travi!$A$1:$K$10000,BD10,4))</f>
        <v>5</v>
      </c>
      <c r="BF10" s="12" t="str">
        <f ca="1">IF(BD10="","",INDEX(Travi!$A$1:$K$10000,BD10,5))</f>
        <v>Vdes</v>
      </c>
      <c r="BG10" s="13">
        <f ca="1">IF(BD10="","",INDEX(Travi!$A$1:$K$10000,BD10,6))</f>
        <v>-50.11</v>
      </c>
      <c r="BH10" s="13">
        <f ca="1">IF(BD10="","",INDEX(Travi!$A$1:$K$10000,BD10,7))</f>
        <v>-31.305</v>
      </c>
      <c r="BI10" s="13">
        <f ca="1">IF(BD10="","",INDEX(Travi!$A$1:$K$10000,BD10,8))</f>
        <v>-16.847999999999999</v>
      </c>
      <c r="BJ10" s="13">
        <f ca="1">IF(BD10="","",INDEX(Travi!$A$1:$K$10000,BD10,9))</f>
        <v>-6.4649999999999999</v>
      </c>
      <c r="BK10" s="13">
        <f ca="1">IF(BD10="","",INDEX(Travi!$A$1:$K$10000,BD10,10))</f>
        <v>-1.0669999999999999</v>
      </c>
      <c r="BL10" s="13">
        <f ca="1">IF(BD10="","",INDEX(Travi!$A$1:$K$10000,BD10,11))</f>
        <v>-1.569</v>
      </c>
      <c r="BM10" s="12"/>
      <c r="BN10" s="8"/>
      <c r="BO10" s="12"/>
      <c r="BP10" s="12"/>
      <c r="BQ10" s="13"/>
      <c r="BR10" s="13"/>
      <c r="BS10" s="13"/>
      <c r="BT10" s="13"/>
      <c r="BU10" s="35"/>
      <c r="BV10" s="8">
        <f t="shared" ca="1" si="4"/>
        <v>85</v>
      </c>
      <c r="BW10" s="12">
        <f ca="1">IF(BV10="","",INDEX(Travi!$A$1:$K$10000,BV10,4))</f>
        <v>5</v>
      </c>
      <c r="BX10" s="12" t="str">
        <f ca="1">IF(BV10="","",INDEX(Travi!$A$1:$K$10000,BV10,5))</f>
        <v>Vdes</v>
      </c>
      <c r="BY10" s="13">
        <f ca="1">IF(BV10="","",INDEX(Travi!$A$1:$K$10000,BV10,6))</f>
        <v>-67.825000000000003</v>
      </c>
      <c r="BZ10" s="13">
        <f ca="1">IF(BV10="","",INDEX(Travi!$A$1:$K$10000,BV10,7))</f>
        <v>-42.351999999999997</v>
      </c>
      <c r="CA10" s="13">
        <f ca="1">IF(BV10="","",INDEX(Travi!$A$1:$K$10000,BV10,8))</f>
        <v>-17.448</v>
      </c>
      <c r="CB10" s="13">
        <f ca="1">IF(BV10="","",INDEX(Travi!$A$1:$K$10000,BV10,9))</f>
        <v>-6.7069999999999999</v>
      </c>
      <c r="CC10" s="13">
        <f ca="1">IF(BV10="","",INDEX(Travi!$A$1:$K$10000,BV10,10))</f>
        <v>-1.1060000000000001</v>
      </c>
      <c r="CD10" s="13">
        <f ca="1">IF(BV10="","",INDEX(Travi!$A$1:$K$10000,BV10,11))</f>
        <v>-1.6279999999999999</v>
      </c>
      <c r="CE10" s="12"/>
      <c r="CF10" s="8"/>
      <c r="CG10" s="12"/>
      <c r="CH10" s="12"/>
      <c r="CI10" s="13"/>
      <c r="CJ10" s="13"/>
      <c r="CK10" s="13"/>
      <c r="CL10" s="13"/>
      <c r="CM10" s="35"/>
      <c r="CN10" s="8">
        <f t="shared" ca="1" si="5"/>
        <v>105</v>
      </c>
      <c r="CO10" s="12">
        <f ca="1">IF(CN10="","",INDEX(Travi!$A$1:$K$10000,CN10,4))</f>
        <v>5</v>
      </c>
      <c r="CP10" s="12" t="str">
        <f ca="1">IF(CN10="","",INDEX(Travi!$A$1:$K$10000,CN10,5))</f>
        <v>Vdes</v>
      </c>
      <c r="CQ10" s="13">
        <f ca="1">IF(CN10="","",INDEX(Travi!$A$1:$K$10000,CN10,6))</f>
        <v>-59.423000000000002</v>
      </c>
      <c r="CR10" s="13">
        <f ca="1">IF(CN10="","",INDEX(Travi!$A$1:$K$10000,CN10,7))</f>
        <v>-37.094000000000001</v>
      </c>
      <c r="CS10" s="13">
        <f ca="1">IF(CN10="","",INDEX(Travi!$A$1:$K$10000,CN10,8))</f>
        <v>-14.157</v>
      </c>
      <c r="CT10" s="13">
        <f ca="1">IF(CN10="","",INDEX(Travi!$A$1:$K$10000,CN10,9))</f>
        <v>-5.4649999999999999</v>
      </c>
      <c r="CU10" s="13">
        <f ca="1">IF(CN10="","",INDEX(Travi!$A$1:$K$10000,CN10,10))</f>
        <v>-0.89900000000000002</v>
      </c>
      <c r="CV10" s="13">
        <f ca="1">IF(CN10="","",INDEX(Travi!$A$1:$K$10000,CN10,11))</f>
        <v>-1.3220000000000001</v>
      </c>
      <c r="CW10" s="12"/>
      <c r="CX10" s="8"/>
      <c r="CY10" s="12"/>
      <c r="CZ10" s="12"/>
      <c r="DA10" s="13"/>
      <c r="DB10" s="13"/>
      <c r="DC10" s="13"/>
      <c r="DD10" s="13"/>
      <c r="DE10" s="35"/>
      <c r="DF10" s="8">
        <f t="shared" ca="1" si="6"/>
        <v>105</v>
      </c>
      <c r="DG10" s="12">
        <f ca="1">IF(DF10="","",INDEX(Travi!$A$1:$K$10000,DF10,4))</f>
        <v>5</v>
      </c>
      <c r="DH10" s="12" t="str">
        <f ca="1">IF(DF10="","",INDEX(Travi!$A$1:$K$10000,DF10,5))</f>
        <v>Vdes</v>
      </c>
      <c r="DI10" s="13">
        <f ca="1">IF(DF10="","",INDEX(Travi!$A$1:$K$10000,DF10,6))</f>
        <v>-59.423000000000002</v>
      </c>
      <c r="DJ10" s="13">
        <f ca="1">IF(DF10="","",INDEX(Travi!$A$1:$K$10000,DF10,7))</f>
        <v>-37.094000000000001</v>
      </c>
      <c r="DK10" s="13">
        <f ca="1">IF(DF10="","",INDEX(Travi!$A$1:$K$10000,DF10,8))</f>
        <v>-14.157</v>
      </c>
      <c r="DL10" s="13">
        <f ca="1">IF(DF10="","",INDEX(Travi!$A$1:$K$10000,DF10,9))</f>
        <v>-5.4649999999999999</v>
      </c>
      <c r="DM10" s="13">
        <f ca="1">IF(DF10="","",INDEX(Travi!$A$1:$K$10000,DF10,10))</f>
        <v>-0.89900000000000002</v>
      </c>
      <c r="DN10" s="13">
        <f ca="1">IF(DF10="","",INDEX(Travi!$A$1:$K$10000,DF10,11))</f>
        <v>-1.3220000000000001</v>
      </c>
      <c r="DO10" s="12"/>
      <c r="DP10" s="8"/>
      <c r="DQ10" s="12"/>
      <c r="DR10" s="12"/>
      <c r="DS10" s="13"/>
      <c r="DT10" s="13"/>
      <c r="DU10" s="13"/>
      <c r="DV10" s="13"/>
    </row>
    <row r="11" spans="1:126" x14ac:dyDescent="0.35">
      <c r="A11" s="11"/>
      <c r="B11" s="8">
        <f ca="1">IF(ROW(C11)-ROW(C$7)&gt;=4*$C$7,"",B10+1)</f>
        <v>6</v>
      </c>
      <c r="C11" s="12">
        <f ca="1">IF(B11="","",INDEX(Travi!$A$1:$K$10000,B11,4))</f>
        <v>4</v>
      </c>
      <c r="D11" s="12" t="str">
        <f ca="1">IF(B11="","",INDEX(Travi!$A$1:$K$10000,B11,5))</f>
        <v>Msin</v>
      </c>
      <c r="E11" s="13">
        <f ca="1">IF(B11="","",INDEX(Travi!$A$1:$K$10000,B11,6))</f>
        <v>-79.625</v>
      </c>
      <c r="F11" s="13">
        <f ca="1">IF(B11="","",INDEX(Travi!$A$1:$K$10000,B11,7))</f>
        <v>-50.2</v>
      </c>
      <c r="G11" s="13">
        <f ca="1">IF(B11="","",INDEX(Travi!$A$1:$K$10000,B11,8))</f>
        <v>89.287000000000006</v>
      </c>
      <c r="H11" s="13">
        <f ca="1">IF(B11="","",INDEX(Travi!$A$1:$K$10000,B11,9))</f>
        <v>33.939</v>
      </c>
      <c r="I11" s="13">
        <f ca="1">IF(B11="","",INDEX(Travi!$A$1:$K$10000,B11,10))</f>
        <v>5.5679999999999996</v>
      </c>
      <c r="J11" s="13">
        <f ca="1">IF(B11="","",INDEX(Travi!$A$1:$K$10000,B11,11))</f>
        <v>8.1920000000000002</v>
      </c>
      <c r="K11" s="12"/>
      <c r="L11" s="8"/>
      <c r="M11" s="12"/>
      <c r="N11" s="12"/>
      <c r="O11" s="13"/>
      <c r="P11" s="13"/>
      <c r="Q11" s="13"/>
      <c r="R11" s="13"/>
      <c r="S11" s="35"/>
      <c r="T11" s="8">
        <f ca="1">IF(ROW(U11)-ROW(U$7)&gt;=4*$C$7,"",T10+1)</f>
        <v>26</v>
      </c>
      <c r="U11" s="12">
        <f ca="1">IF(T11="","",INDEX(Travi!$A$1:$K$10000,T11,4))</f>
        <v>4</v>
      </c>
      <c r="V11" s="12" t="str">
        <f ca="1">IF(T11="","",INDEX(Travi!$A$1:$K$10000,T11,5))</f>
        <v>Msin</v>
      </c>
      <c r="W11" s="13">
        <f ca="1">IF(T11="","",INDEX(Travi!$A$1:$K$10000,T11,6))</f>
        <v>-47.109000000000002</v>
      </c>
      <c r="X11" s="13">
        <f ca="1">IF(T11="","",INDEX(Travi!$A$1:$K$10000,T11,7))</f>
        <v>-29.388000000000002</v>
      </c>
      <c r="Y11" s="13">
        <f ca="1">IF(T11="","",INDEX(Travi!$A$1:$K$10000,T11,8))</f>
        <v>93.575000000000003</v>
      </c>
      <c r="Z11" s="13">
        <f ca="1">IF(T11="","",INDEX(Travi!$A$1:$K$10000,T11,9))</f>
        <v>35.524000000000001</v>
      </c>
      <c r="AA11" s="13">
        <f ca="1">IF(T11="","",INDEX(Travi!$A$1:$K$10000,T11,10))</f>
        <v>5.83</v>
      </c>
      <c r="AB11" s="13">
        <f ca="1">IF(T11="","",INDEX(Travi!$A$1:$K$10000,T11,11))</f>
        <v>8.577</v>
      </c>
      <c r="AC11" s="12"/>
      <c r="AD11" s="8"/>
      <c r="AE11" s="12"/>
      <c r="AF11" s="12"/>
      <c r="AG11" s="13"/>
      <c r="AH11" s="13"/>
      <c r="AI11" s="13"/>
      <c r="AJ11" s="13"/>
      <c r="AK11" s="35"/>
      <c r="AL11" s="8">
        <f ca="1">IF(ROW(AM11)-ROW(AM$7)&gt;=4*$C$7,"",AL10+1)</f>
        <v>46</v>
      </c>
      <c r="AM11" s="12">
        <f ca="1">IF(AL11="","",INDEX(Travi!$A$1:$K$10000,AL11,4))</f>
        <v>4</v>
      </c>
      <c r="AN11" s="12" t="str">
        <f ca="1">IF(AL11="","",INDEX(Travi!$A$1:$K$10000,AL11,5))</f>
        <v>Msin</v>
      </c>
      <c r="AO11" s="13">
        <f ca="1">IF(AL11="","",INDEX(Travi!$A$1:$K$10000,AL11,6))</f>
        <v>-31.898</v>
      </c>
      <c r="AP11" s="13">
        <f ca="1">IF(AL11="","",INDEX(Travi!$A$1:$K$10000,AL11,7))</f>
        <v>-20.202999999999999</v>
      </c>
      <c r="AQ11" s="13">
        <f ca="1">IF(AL11="","",INDEX(Travi!$A$1:$K$10000,AL11,8))</f>
        <v>88.36</v>
      </c>
      <c r="AR11" s="13">
        <f ca="1">IF(AL11="","",INDEX(Travi!$A$1:$K$10000,AL11,9))</f>
        <v>33.487000000000002</v>
      </c>
      <c r="AS11" s="13">
        <f ca="1">IF(AL11="","",INDEX(Travi!$A$1:$K$10000,AL11,10))</f>
        <v>5.4960000000000004</v>
      </c>
      <c r="AT11" s="13">
        <f ca="1">IF(AL11="","",INDEX(Travi!$A$1:$K$10000,AL11,11))</f>
        <v>8.0860000000000003</v>
      </c>
      <c r="AU11" s="12"/>
      <c r="AV11" s="8"/>
      <c r="AW11" s="12"/>
      <c r="AX11" s="12"/>
      <c r="AY11" s="13"/>
      <c r="AZ11" s="13"/>
      <c r="BA11" s="13"/>
      <c r="BB11" s="13"/>
      <c r="BC11" s="35"/>
      <c r="BD11" s="8">
        <f ca="1">IF(ROW(BE11)-ROW(BE$7)&gt;=4*$C$7,"",BD10+1)</f>
        <v>66</v>
      </c>
      <c r="BE11" s="12">
        <f ca="1">IF(BD11="","",INDEX(Travi!$A$1:$K$10000,BD11,4))</f>
        <v>4</v>
      </c>
      <c r="BF11" s="12" t="str">
        <f ca="1">IF(BD11="","",INDEX(Travi!$A$1:$K$10000,BD11,5))</f>
        <v>Msin</v>
      </c>
      <c r="BG11" s="13">
        <f ca="1">IF(BD11="","",INDEX(Travi!$A$1:$K$10000,BD11,6))</f>
        <v>-48.290999999999997</v>
      </c>
      <c r="BH11" s="13">
        <f ca="1">IF(BD11="","",INDEX(Travi!$A$1:$K$10000,BD11,7))</f>
        <v>-30.027000000000001</v>
      </c>
      <c r="BI11" s="13">
        <f ca="1">IF(BD11="","",INDEX(Travi!$A$1:$K$10000,BD11,8))</f>
        <v>48.773000000000003</v>
      </c>
      <c r="BJ11" s="13">
        <f ca="1">IF(BD11="","",INDEX(Travi!$A$1:$K$10000,BD11,9))</f>
        <v>18.494</v>
      </c>
      <c r="BK11" s="13">
        <f ca="1">IF(BD11="","",INDEX(Travi!$A$1:$K$10000,BD11,10))</f>
        <v>3.0339999999999998</v>
      </c>
      <c r="BL11" s="13">
        <f ca="1">IF(BD11="","",INDEX(Travi!$A$1:$K$10000,BD11,11))</f>
        <v>4.4640000000000004</v>
      </c>
      <c r="BM11" s="12"/>
      <c r="BN11" s="8"/>
      <c r="BO11" s="12"/>
      <c r="BP11" s="12"/>
      <c r="BQ11" s="13"/>
      <c r="BR11" s="13"/>
      <c r="BS11" s="13"/>
      <c r="BT11" s="13"/>
      <c r="BU11" s="35"/>
      <c r="BV11" s="8">
        <f ca="1">IF(ROW(BW11)-ROW(BW$7)&gt;=4*$C$7,"",BV10+1)</f>
        <v>86</v>
      </c>
      <c r="BW11" s="12">
        <f ca="1">IF(BV11="","",INDEX(Travi!$A$1:$K$10000,BV11,4))</f>
        <v>4</v>
      </c>
      <c r="BX11" s="12" t="str">
        <f ca="1">IF(BV11="","",INDEX(Travi!$A$1:$K$10000,BV11,5))</f>
        <v>Msin</v>
      </c>
      <c r="BY11" s="13">
        <f ca="1">IF(BV11="","",INDEX(Travi!$A$1:$K$10000,BV11,6))</f>
        <v>-71.988</v>
      </c>
      <c r="BZ11" s="13">
        <f ca="1">IF(BV11="","",INDEX(Travi!$A$1:$K$10000,BV11,7))</f>
        <v>-44.832000000000001</v>
      </c>
      <c r="CA11" s="13">
        <f ca="1">IF(BV11="","",INDEX(Travi!$A$1:$K$10000,BV11,8))</f>
        <v>90.59</v>
      </c>
      <c r="CB11" s="13">
        <f ca="1">IF(BV11="","",INDEX(Travi!$A$1:$K$10000,BV11,9))</f>
        <v>34.372</v>
      </c>
      <c r="CC11" s="13">
        <f ca="1">IF(BV11="","",INDEX(Travi!$A$1:$K$10000,BV11,10))</f>
        <v>5.641</v>
      </c>
      <c r="CD11" s="13">
        <f ca="1">IF(BV11="","",INDEX(Travi!$A$1:$K$10000,BV11,11))</f>
        <v>8.2989999999999995</v>
      </c>
      <c r="CE11" s="12"/>
      <c r="CF11" s="8"/>
      <c r="CG11" s="12"/>
      <c r="CH11" s="12"/>
      <c r="CI11" s="13"/>
      <c r="CJ11" s="13"/>
      <c r="CK11" s="13"/>
      <c r="CL11" s="13"/>
      <c r="CM11" s="35"/>
      <c r="CN11" s="8">
        <f ca="1">IF(ROW(CO11)-ROW(CO$7)&gt;=4*$C$7,"",CN10+1)</f>
        <v>106</v>
      </c>
      <c r="CO11" s="12">
        <f ca="1">IF(CN11="","",INDEX(Travi!$A$1:$K$10000,CN11,4))</f>
        <v>4</v>
      </c>
      <c r="CP11" s="12" t="str">
        <f ca="1">IF(CN11="","",INDEX(Travi!$A$1:$K$10000,CN11,5))</f>
        <v>Msin</v>
      </c>
      <c r="CQ11" s="13">
        <f ca="1">IF(CN11="","",INDEX(Travi!$A$1:$K$10000,CN11,6))</f>
        <v>-33.661999999999999</v>
      </c>
      <c r="CR11" s="13">
        <f ca="1">IF(CN11="","",INDEX(Travi!$A$1:$K$10000,CN11,7))</f>
        <v>-20.885000000000002</v>
      </c>
      <c r="CS11" s="13">
        <f ca="1">IF(CN11="","",INDEX(Travi!$A$1:$K$10000,CN11,8))</f>
        <v>75.117000000000004</v>
      </c>
      <c r="CT11" s="13">
        <f ca="1">IF(CN11="","",INDEX(Travi!$A$1:$K$10000,CN11,9))</f>
        <v>28.57</v>
      </c>
      <c r="CU11" s="13">
        <f ca="1">IF(CN11="","",INDEX(Travi!$A$1:$K$10000,CN11,10))</f>
        <v>4.6870000000000003</v>
      </c>
      <c r="CV11" s="13">
        <f ca="1">IF(CN11="","",INDEX(Travi!$A$1:$K$10000,CN11,11))</f>
        <v>6.8949999999999996</v>
      </c>
      <c r="CW11" s="12"/>
      <c r="CX11" s="8"/>
      <c r="CY11" s="12"/>
      <c r="CZ11" s="12"/>
      <c r="DA11" s="13"/>
      <c r="DB11" s="13"/>
      <c r="DC11" s="13"/>
      <c r="DD11" s="13"/>
      <c r="DE11" s="35"/>
      <c r="DF11" s="8">
        <f ca="1">IF(ROW(DG11)-ROW(DG$7)&gt;=4*$C$7,"",DF10+1)</f>
        <v>106</v>
      </c>
      <c r="DG11" s="12">
        <f ca="1">IF(DF11="","",INDEX(Travi!$A$1:$K$10000,DF11,4))</f>
        <v>4</v>
      </c>
      <c r="DH11" s="12" t="str">
        <f ca="1">IF(DF11="","",INDEX(Travi!$A$1:$K$10000,DF11,5))</f>
        <v>Msin</v>
      </c>
      <c r="DI11" s="13">
        <f ca="1">IF(DF11="","",INDEX(Travi!$A$1:$K$10000,DF11,6))</f>
        <v>-33.661999999999999</v>
      </c>
      <c r="DJ11" s="13">
        <f ca="1">IF(DF11="","",INDEX(Travi!$A$1:$K$10000,DF11,7))</f>
        <v>-20.885000000000002</v>
      </c>
      <c r="DK11" s="13">
        <f ca="1">IF(DF11="","",INDEX(Travi!$A$1:$K$10000,DF11,8))</f>
        <v>75.117000000000004</v>
      </c>
      <c r="DL11" s="13">
        <f ca="1">IF(DF11="","",INDEX(Travi!$A$1:$K$10000,DF11,9))</f>
        <v>28.57</v>
      </c>
      <c r="DM11" s="13">
        <f ca="1">IF(DF11="","",INDEX(Travi!$A$1:$K$10000,DF11,10))</f>
        <v>4.6870000000000003</v>
      </c>
      <c r="DN11" s="13">
        <f ca="1">IF(DF11="","",INDEX(Travi!$A$1:$K$10000,DF11,11))</f>
        <v>6.8949999999999996</v>
      </c>
      <c r="DO11" s="12"/>
      <c r="DP11" s="8"/>
      <c r="DQ11" s="12"/>
      <c r="DR11" s="12"/>
      <c r="DS11" s="13"/>
      <c r="DT11" s="13"/>
      <c r="DU11" s="13"/>
      <c r="DV11" s="13"/>
    </row>
    <row r="12" spans="1:126" x14ac:dyDescent="0.35">
      <c r="A12" s="11"/>
      <c r="B12" s="12">
        <f t="shared" ref="B12:B30" ca="1" si="7">IF(ROW(C12)-ROW(C$7)&gt;=4*$C$7,"",B11+1)</f>
        <v>7</v>
      </c>
      <c r="C12" s="12">
        <f ca="1">IF(B12="","",INDEX(Travi!$A$1:$K$10000,B12,4))</f>
        <v>4</v>
      </c>
      <c r="D12" s="12" t="str">
        <f ca="1">IF(B12="","",INDEX(Travi!$A$1:$K$10000,B12,5))</f>
        <v>Mdes</v>
      </c>
      <c r="E12" s="13">
        <f ca="1">IF(B12="","",INDEX(Travi!$A$1:$K$10000,B12,6))</f>
        <v>-58.671999999999997</v>
      </c>
      <c r="F12" s="13">
        <f ca="1">IF(B12="","",INDEX(Travi!$A$1:$K$10000,B12,7))</f>
        <v>-36.203000000000003</v>
      </c>
      <c r="G12" s="13">
        <f ca="1">IF(B12="","",INDEX(Travi!$A$1:$K$10000,B12,8))</f>
        <v>-82.843999999999994</v>
      </c>
      <c r="H12" s="13">
        <f ca="1">IF(B12="","",INDEX(Travi!$A$1:$K$10000,B12,9))</f>
        <v>-31.489000000000001</v>
      </c>
      <c r="I12" s="13">
        <f ca="1">IF(B12="","",INDEX(Travi!$A$1:$K$10000,B12,10))</f>
        <v>-5.1660000000000004</v>
      </c>
      <c r="J12" s="13">
        <f ca="1">IF(B12="","",INDEX(Travi!$A$1:$K$10000,B12,11))</f>
        <v>-7.601</v>
      </c>
      <c r="K12" s="12"/>
      <c r="L12" s="12"/>
      <c r="M12" s="12"/>
      <c r="N12" s="12"/>
      <c r="O12" s="13"/>
      <c r="P12" s="13"/>
      <c r="Q12" s="13"/>
      <c r="R12" s="13"/>
      <c r="S12" s="35"/>
      <c r="T12" s="12">
        <f t="shared" ref="T12:T30" ca="1" si="8">IF(ROW(U12)-ROW(U$7)&gt;=4*$C$7,"",T11+1)</f>
        <v>27</v>
      </c>
      <c r="U12" s="12">
        <f ca="1">IF(T12="","",INDEX(Travi!$A$1:$K$10000,T12,4))</f>
        <v>4</v>
      </c>
      <c r="V12" s="12" t="str">
        <f ca="1">IF(T12="","",INDEX(Travi!$A$1:$K$10000,T12,5))</f>
        <v>Mdes</v>
      </c>
      <c r="W12" s="13">
        <f ca="1">IF(T12="","",INDEX(Travi!$A$1:$K$10000,T12,6))</f>
        <v>-64.494</v>
      </c>
      <c r="X12" s="13">
        <f ca="1">IF(T12="","",INDEX(Travi!$A$1:$K$10000,T12,7))</f>
        <v>-40.226999999999997</v>
      </c>
      <c r="Y12" s="13">
        <f ca="1">IF(T12="","",INDEX(Travi!$A$1:$K$10000,T12,8))</f>
        <v>-93.078000000000003</v>
      </c>
      <c r="Z12" s="13">
        <f ca="1">IF(T12="","",INDEX(Travi!$A$1:$K$10000,T12,9))</f>
        <v>-35.344000000000001</v>
      </c>
      <c r="AA12" s="13">
        <f ca="1">IF(T12="","",INDEX(Travi!$A$1:$K$10000,T12,10))</f>
        <v>-5.8</v>
      </c>
      <c r="AB12" s="13">
        <f ca="1">IF(T12="","",INDEX(Travi!$A$1:$K$10000,T12,11))</f>
        <v>-8.5329999999999995</v>
      </c>
      <c r="AC12" s="12"/>
      <c r="AD12" s="12"/>
      <c r="AE12" s="12"/>
      <c r="AF12" s="12"/>
      <c r="AG12" s="13"/>
      <c r="AH12" s="13"/>
      <c r="AI12" s="13"/>
      <c r="AJ12" s="13"/>
      <c r="AK12" s="35"/>
      <c r="AL12" s="12">
        <f t="shared" ref="AL12:AL30" ca="1" si="9">IF(ROW(AM12)-ROW(AM$7)&gt;=4*$C$7,"",AL11+1)</f>
        <v>47</v>
      </c>
      <c r="AM12" s="12">
        <f ca="1">IF(AL12="","",INDEX(Travi!$A$1:$K$10000,AL12,4))</f>
        <v>4</v>
      </c>
      <c r="AN12" s="12" t="str">
        <f ca="1">IF(AL12="","",INDEX(Travi!$A$1:$K$10000,AL12,5))</f>
        <v>Mdes</v>
      </c>
      <c r="AO12" s="13">
        <f ca="1">IF(AL12="","",INDEX(Travi!$A$1:$K$10000,AL12,6))</f>
        <v>-42.228000000000002</v>
      </c>
      <c r="AP12" s="13">
        <f ca="1">IF(AL12="","",INDEX(Travi!$A$1:$K$10000,AL12,7))</f>
        <v>-26.974</v>
      </c>
      <c r="AQ12" s="13">
        <f ca="1">IF(AL12="","",INDEX(Travi!$A$1:$K$10000,AL12,8))</f>
        <v>-51.256</v>
      </c>
      <c r="AR12" s="13">
        <f ca="1">IF(AL12="","",INDEX(Travi!$A$1:$K$10000,AL12,9))</f>
        <v>-19.419</v>
      </c>
      <c r="AS12" s="13">
        <f ca="1">IF(AL12="","",INDEX(Travi!$A$1:$K$10000,AL12,10))</f>
        <v>-3.1859999999999999</v>
      </c>
      <c r="AT12" s="13">
        <f ca="1">IF(AL12="","",INDEX(Travi!$A$1:$K$10000,AL12,11))</f>
        <v>-4.6879999999999997</v>
      </c>
      <c r="AU12" s="12"/>
      <c r="AV12" s="12"/>
      <c r="AW12" s="12"/>
      <c r="AX12" s="12"/>
      <c r="AY12" s="13"/>
      <c r="AZ12" s="13"/>
      <c r="BA12" s="13"/>
      <c r="BB12" s="13"/>
      <c r="BC12" s="35"/>
      <c r="BD12" s="12">
        <f t="shared" ref="BD12:BD30" ca="1" si="10">IF(ROW(BE12)-ROW(BE$7)&gt;=4*$C$7,"",BD11+1)</f>
        <v>67</v>
      </c>
      <c r="BE12" s="12">
        <f ca="1">IF(BD12="","",INDEX(Travi!$A$1:$K$10000,BD12,4))</f>
        <v>4</v>
      </c>
      <c r="BF12" s="12" t="str">
        <f ca="1">IF(BD12="","",INDEX(Travi!$A$1:$K$10000,BD12,5))</f>
        <v>Mdes</v>
      </c>
      <c r="BG12" s="13">
        <f ca="1">IF(BD12="","",INDEX(Travi!$A$1:$K$10000,BD12,6))</f>
        <v>-39.244999999999997</v>
      </c>
      <c r="BH12" s="13">
        <f ca="1">IF(BD12="","",INDEX(Travi!$A$1:$K$10000,BD12,7))</f>
        <v>-24.741</v>
      </c>
      <c r="BI12" s="13">
        <f ca="1">IF(BD12="","",INDEX(Travi!$A$1:$K$10000,BD12,8))</f>
        <v>-86.337000000000003</v>
      </c>
      <c r="BJ12" s="13">
        <f ca="1">IF(BD12="","",INDEX(Travi!$A$1:$K$10000,BD12,9))</f>
        <v>-32.737000000000002</v>
      </c>
      <c r="BK12" s="13">
        <f ca="1">IF(BD12="","",INDEX(Travi!$A$1:$K$10000,BD12,10))</f>
        <v>-5.3730000000000002</v>
      </c>
      <c r="BL12" s="13">
        <f ca="1">IF(BD12="","",INDEX(Travi!$A$1:$K$10000,BD12,11))</f>
        <v>-7.9050000000000002</v>
      </c>
      <c r="BM12" s="12"/>
      <c r="BN12" s="12"/>
      <c r="BO12" s="12"/>
      <c r="BP12" s="12"/>
      <c r="BQ12" s="13"/>
      <c r="BR12" s="13"/>
      <c r="BS12" s="13"/>
      <c r="BT12" s="13"/>
      <c r="BU12" s="35"/>
      <c r="BV12" s="12">
        <f t="shared" ref="BV12:BV30" ca="1" si="11">IF(ROW(BW12)-ROW(BW$7)&gt;=4*$C$7,"",BV11+1)</f>
        <v>87</v>
      </c>
      <c r="BW12" s="12">
        <f ca="1">IF(BV12="","",INDEX(Travi!$A$1:$K$10000,BV12,4))</f>
        <v>4</v>
      </c>
      <c r="BX12" s="12" t="str">
        <f ca="1">IF(BV12="","",INDEX(Travi!$A$1:$K$10000,BV12,5))</f>
        <v>Mdes</v>
      </c>
      <c r="BY12" s="13">
        <f ca="1">IF(BV12="","",INDEX(Travi!$A$1:$K$10000,BV12,6))</f>
        <v>-73.676000000000002</v>
      </c>
      <c r="BZ12" s="13">
        <f ca="1">IF(BV12="","",INDEX(Travi!$A$1:$K$10000,BV12,7))</f>
        <v>-45.747</v>
      </c>
      <c r="CA12" s="13">
        <f ca="1">IF(BV12="","",INDEX(Travi!$A$1:$K$10000,BV12,8))</f>
        <v>-91.41</v>
      </c>
      <c r="CB12" s="13">
        <f ca="1">IF(BV12="","",INDEX(Travi!$A$1:$K$10000,BV12,9))</f>
        <v>-34.676000000000002</v>
      </c>
      <c r="CC12" s="13">
        <f ca="1">IF(BV12="","",INDEX(Travi!$A$1:$K$10000,BV12,10))</f>
        <v>-5.6909999999999998</v>
      </c>
      <c r="CD12" s="13">
        <f ca="1">IF(BV12="","",INDEX(Travi!$A$1:$K$10000,BV12,11))</f>
        <v>-8.3729999999999993</v>
      </c>
      <c r="CE12" s="12"/>
      <c r="CF12" s="12"/>
      <c r="CG12" s="12"/>
      <c r="CH12" s="12"/>
      <c r="CI12" s="13"/>
      <c r="CJ12" s="13"/>
      <c r="CK12" s="13"/>
      <c r="CL12" s="13"/>
      <c r="CM12" s="35"/>
      <c r="CN12" s="12">
        <f t="shared" ref="CN12:CN30" ca="1" si="12">IF(ROW(CO12)-ROW(CO$7)&gt;=4*$C$7,"",CN11+1)</f>
        <v>107</v>
      </c>
      <c r="CO12" s="12">
        <f ca="1">IF(CN12="","",INDEX(Travi!$A$1:$K$10000,CN12,4))</f>
        <v>4</v>
      </c>
      <c r="CP12" s="12" t="str">
        <f ca="1">IF(CN12="","",INDEX(Travi!$A$1:$K$10000,CN12,5))</f>
        <v>Mdes</v>
      </c>
      <c r="CQ12" s="13">
        <f ca="1">IF(CN12="","",INDEX(Travi!$A$1:$K$10000,CN12,6))</f>
        <v>-54.213999999999999</v>
      </c>
      <c r="CR12" s="13">
        <f ca="1">IF(CN12="","",INDEX(Travi!$A$1:$K$10000,CN12,7))</f>
        <v>-33.737000000000002</v>
      </c>
      <c r="CS12" s="13">
        <f ca="1">IF(CN12="","",INDEX(Travi!$A$1:$K$10000,CN12,8))</f>
        <v>-60.51</v>
      </c>
      <c r="CT12" s="13">
        <f ca="1">IF(CN12="","",INDEX(Travi!$A$1:$K$10000,CN12,9))</f>
        <v>-23.004999999999999</v>
      </c>
      <c r="CU12" s="13">
        <f ca="1">IF(CN12="","",INDEX(Travi!$A$1:$K$10000,CN12,10))</f>
        <v>-3.774</v>
      </c>
      <c r="CV12" s="13">
        <f ca="1">IF(CN12="","",INDEX(Travi!$A$1:$K$10000,CN12,11))</f>
        <v>-5.5519999999999996</v>
      </c>
      <c r="CW12" s="12"/>
      <c r="CX12" s="12"/>
      <c r="CY12" s="12"/>
      <c r="CZ12" s="12"/>
      <c r="DA12" s="13"/>
      <c r="DB12" s="13"/>
      <c r="DC12" s="13"/>
      <c r="DD12" s="13"/>
      <c r="DE12" s="35"/>
      <c r="DF12" s="12">
        <f t="shared" ref="DF12:DF30" ca="1" si="13">IF(ROW(DG12)-ROW(DG$7)&gt;=4*$C$7,"",DF11+1)</f>
        <v>107</v>
      </c>
      <c r="DG12" s="12">
        <f ca="1">IF(DF12="","",INDEX(Travi!$A$1:$K$10000,DF12,4))</f>
        <v>4</v>
      </c>
      <c r="DH12" s="12" t="str">
        <f ca="1">IF(DF12="","",INDEX(Travi!$A$1:$K$10000,DF12,5))</f>
        <v>Mdes</v>
      </c>
      <c r="DI12" s="13">
        <f ca="1">IF(DF12="","",INDEX(Travi!$A$1:$K$10000,DF12,6))</f>
        <v>-54.213999999999999</v>
      </c>
      <c r="DJ12" s="13">
        <f ca="1">IF(DF12="","",INDEX(Travi!$A$1:$K$10000,DF12,7))</f>
        <v>-33.737000000000002</v>
      </c>
      <c r="DK12" s="13">
        <f ca="1">IF(DF12="","",INDEX(Travi!$A$1:$K$10000,DF12,8))</f>
        <v>-60.51</v>
      </c>
      <c r="DL12" s="13">
        <f ca="1">IF(DF12="","",INDEX(Travi!$A$1:$K$10000,DF12,9))</f>
        <v>-23.004999999999999</v>
      </c>
      <c r="DM12" s="13">
        <f ca="1">IF(DF12="","",INDEX(Travi!$A$1:$K$10000,DF12,10))</f>
        <v>-3.774</v>
      </c>
      <c r="DN12" s="13">
        <f ca="1">IF(DF12="","",INDEX(Travi!$A$1:$K$10000,DF12,11))</f>
        <v>-5.5519999999999996</v>
      </c>
      <c r="DO12" s="12"/>
      <c r="DP12" s="12"/>
      <c r="DQ12" s="12"/>
      <c r="DR12" s="12"/>
      <c r="DS12" s="13"/>
      <c r="DT12" s="13"/>
      <c r="DU12" s="13"/>
      <c r="DV12" s="13"/>
    </row>
    <row r="13" spans="1:126" x14ac:dyDescent="0.35">
      <c r="A13" s="11"/>
      <c r="B13" s="12">
        <f t="shared" ca="1" si="7"/>
        <v>8</v>
      </c>
      <c r="C13" s="12">
        <f ca="1">IF(B13="","",INDEX(Travi!$A$1:$K$10000,B13,4))</f>
        <v>4</v>
      </c>
      <c r="D13" s="12" t="str">
        <f ca="1">IF(B13="","",INDEX(Travi!$A$1:$K$10000,B13,5))</f>
        <v>Vsin</v>
      </c>
      <c r="E13" s="13">
        <f ca="1">IF(B13="","",INDEX(Travi!$A$1:$K$10000,B13,6))</f>
        <v>106.417</v>
      </c>
      <c r="F13" s="13">
        <f ca="1">IF(B13="","",INDEX(Travi!$A$1:$K$10000,B13,7))</f>
        <v>66.593999999999994</v>
      </c>
      <c r="G13" s="13">
        <f ca="1">IF(B13="","",INDEX(Travi!$A$1:$K$10000,B13,8))</f>
        <v>-40.030999999999999</v>
      </c>
      <c r="H13" s="13">
        <f ca="1">IF(B13="","",INDEX(Travi!$A$1:$K$10000,B13,9))</f>
        <v>-15.215999999999999</v>
      </c>
      <c r="I13" s="13">
        <f ca="1">IF(B13="","",INDEX(Travi!$A$1:$K$10000,B13,10))</f>
        <v>-2.496</v>
      </c>
      <c r="J13" s="13">
        <f ca="1">IF(B13="","",INDEX(Travi!$A$1:$K$10000,B13,11))</f>
        <v>-3.673</v>
      </c>
      <c r="K13" s="12"/>
      <c r="L13" s="12"/>
      <c r="M13" s="12"/>
      <c r="N13" s="12"/>
      <c r="O13" s="13"/>
      <c r="P13" s="13"/>
      <c r="Q13" s="13"/>
      <c r="R13" s="13"/>
      <c r="S13" s="35"/>
      <c r="T13" s="12">
        <f t="shared" ca="1" si="8"/>
        <v>28</v>
      </c>
      <c r="U13" s="12">
        <f ca="1">IF(T13="","",INDEX(Travi!$A$1:$K$10000,T13,4))</f>
        <v>4</v>
      </c>
      <c r="V13" s="12" t="str">
        <f ca="1">IF(T13="","",INDEX(Travi!$A$1:$K$10000,T13,5))</f>
        <v>Vsin</v>
      </c>
      <c r="W13" s="13">
        <f ca="1">IF(T13="","",INDEX(Travi!$A$1:$K$10000,T13,6))</f>
        <v>85.162000000000006</v>
      </c>
      <c r="X13" s="13">
        <f ca="1">IF(T13="","",INDEX(Travi!$A$1:$K$10000,T13,7))</f>
        <v>53.121000000000002</v>
      </c>
      <c r="Y13" s="13">
        <f ca="1">IF(T13="","",INDEX(Travi!$A$1:$K$10000,T13,8))</f>
        <v>-49.119</v>
      </c>
      <c r="Z13" s="13">
        <f ca="1">IF(T13="","",INDEX(Travi!$A$1:$K$10000,T13,9))</f>
        <v>-18.649999999999999</v>
      </c>
      <c r="AA13" s="13">
        <f ca="1">IF(T13="","",INDEX(Travi!$A$1:$K$10000,T13,10))</f>
        <v>-3.0609999999999999</v>
      </c>
      <c r="AB13" s="13">
        <f ca="1">IF(T13="","",INDEX(Travi!$A$1:$K$10000,T13,11))</f>
        <v>-4.5030000000000001</v>
      </c>
      <c r="AC13" s="12"/>
      <c r="AD13" s="12"/>
      <c r="AE13" s="12"/>
      <c r="AF13" s="12"/>
      <c r="AG13" s="13"/>
      <c r="AH13" s="13"/>
      <c r="AI13" s="13"/>
      <c r="AJ13" s="13"/>
      <c r="AK13" s="35"/>
      <c r="AL13" s="12">
        <f t="shared" ca="1" si="9"/>
        <v>48</v>
      </c>
      <c r="AM13" s="12">
        <f ca="1">IF(AL13="","",INDEX(Travi!$A$1:$K$10000,AL13,4))</f>
        <v>4</v>
      </c>
      <c r="AN13" s="12" t="str">
        <f ca="1">IF(AL13="","",INDEX(Travi!$A$1:$K$10000,AL13,5))</f>
        <v>Vsin</v>
      </c>
      <c r="AO13" s="13">
        <f ca="1">IF(AL13="","",INDEX(Travi!$A$1:$K$10000,AL13,6))</f>
        <v>59.491999999999997</v>
      </c>
      <c r="AP13" s="13">
        <f ca="1">IF(AL13="","",INDEX(Travi!$A$1:$K$10000,AL13,7))</f>
        <v>38.332000000000001</v>
      </c>
      <c r="AQ13" s="13">
        <f ca="1">IF(AL13="","",INDEX(Travi!$A$1:$K$10000,AL13,8))</f>
        <v>-43.63</v>
      </c>
      <c r="AR13" s="13">
        <f ca="1">IF(AL13="","",INDEX(Travi!$A$1:$K$10000,AL13,9))</f>
        <v>-16.533000000000001</v>
      </c>
      <c r="AS13" s="13">
        <f ca="1">IF(AL13="","",INDEX(Travi!$A$1:$K$10000,AL13,10))</f>
        <v>-2.7130000000000001</v>
      </c>
      <c r="AT13" s="13">
        <f ca="1">IF(AL13="","",INDEX(Travi!$A$1:$K$10000,AL13,11))</f>
        <v>-3.992</v>
      </c>
      <c r="AU13" s="12"/>
      <c r="AV13" s="12"/>
      <c r="AW13" s="12"/>
      <c r="AX13" s="12"/>
      <c r="AY13" s="13"/>
      <c r="AZ13" s="13"/>
      <c r="BA13" s="13"/>
      <c r="BB13" s="13"/>
      <c r="BC13" s="35"/>
      <c r="BD13" s="12">
        <f t="shared" ca="1" si="10"/>
        <v>68</v>
      </c>
      <c r="BE13" s="12">
        <f ca="1">IF(BD13="","",INDEX(Travi!$A$1:$K$10000,BD13,4))</f>
        <v>4</v>
      </c>
      <c r="BF13" s="12" t="str">
        <f ca="1">IF(BD13="","",INDEX(Travi!$A$1:$K$10000,BD13,5))</f>
        <v>Vsin</v>
      </c>
      <c r="BG13" s="13">
        <f ca="1">IF(BD13="","",INDEX(Travi!$A$1:$K$10000,BD13,6))</f>
        <v>85.162999999999997</v>
      </c>
      <c r="BH13" s="13">
        <f ca="1">IF(BD13="","",INDEX(Travi!$A$1:$K$10000,BD13,7))</f>
        <v>52.835999999999999</v>
      </c>
      <c r="BI13" s="13">
        <f ca="1">IF(BD13="","",INDEX(Travi!$A$1:$K$10000,BD13,8))</f>
        <v>-42.222000000000001</v>
      </c>
      <c r="BJ13" s="13">
        <f ca="1">IF(BD13="","",INDEX(Travi!$A$1:$K$10000,BD13,9))</f>
        <v>-16.010000000000002</v>
      </c>
      <c r="BK13" s="13">
        <f ca="1">IF(BD13="","",INDEX(Travi!$A$1:$K$10000,BD13,10))</f>
        <v>-2.6269999999999998</v>
      </c>
      <c r="BL13" s="13">
        <f ca="1">IF(BD13="","",INDEX(Travi!$A$1:$K$10000,BD13,11))</f>
        <v>-3.8650000000000002</v>
      </c>
      <c r="BM13" s="12"/>
      <c r="BN13" s="12"/>
      <c r="BO13" s="12"/>
      <c r="BP13" s="12"/>
      <c r="BQ13" s="13"/>
      <c r="BR13" s="13"/>
      <c r="BS13" s="13"/>
      <c r="BT13" s="13"/>
      <c r="BU13" s="35"/>
      <c r="BV13" s="12">
        <f t="shared" ca="1" si="11"/>
        <v>88</v>
      </c>
      <c r="BW13" s="12">
        <f ca="1">IF(BV13="","",INDEX(Travi!$A$1:$K$10000,BV13,4))</f>
        <v>4</v>
      </c>
      <c r="BX13" s="12" t="str">
        <f ca="1">IF(BV13="","",INDEX(Travi!$A$1:$K$10000,BV13,5))</f>
        <v>Vsin</v>
      </c>
      <c r="BY13" s="13">
        <f ca="1">IF(BV13="","",INDEX(Travi!$A$1:$K$10000,BV13,6))</f>
        <v>107.664</v>
      </c>
      <c r="BZ13" s="13">
        <f ca="1">IF(BV13="","",INDEX(Travi!$A$1:$K$10000,BV13,7))</f>
        <v>66.960999999999999</v>
      </c>
      <c r="CA13" s="13">
        <f ca="1">IF(BV13="","",INDEX(Travi!$A$1:$K$10000,BV13,8))</f>
        <v>-43.332999999999998</v>
      </c>
      <c r="CB13" s="13">
        <f ca="1">IF(BV13="","",INDEX(Travi!$A$1:$K$10000,BV13,9))</f>
        <v>-16.440000000000001</v>
      </c>
      <c r="CC13" s="13">
        <f ca="1">IF(BV13="","",INDEX(Travi!$A$1:$K$10000,BV13,10))</f>
        <v>-2.698</v>
      </c>
      <c r="CD13" s="13">
        <f ca="1">IF(BV13="","",INDEX(Travi!$A$1:$K$10000,BV13,11))</f>
        <v>-3.97</v>
      </c>
      <c r="CE13" s="12"/>
      <c r="CF13" s="12"/>
      <c r="CG13" s="12"/>
      <c r="CH13" s="12"/>
      <c r="CI13" s="13"/>
      <c r="CJ13" s="13"/>
      <c r="CK13" s="13"/>
      <c r="CL13" s="13"/>
      <c r="CM13" s="35"/>
      <c r="CN13" s="12">
        <f t="shared" ca="1" si="12"/>
        <v>108</v>
      </c>
      <c r="CO13" s="12">
        <f ca="1">IF(CN13="","",INDEX(Travi!$A$1:$K$10000,CN13,4))</f>
        <v>4</v>
      </c>
      <c r="CP13" s="12" t="str">
        <f ca="1">IF(CN13="","",INDEX(Travi!$A$1:$K$10000,CN13,5))</f>
        <v>Vsin</v>
      </c>
      <c r="CQ13" s="13">
        <f ca="1">IF(CN13="","",INDEX(Travi!$A$1:$K$10000,CN13,6))</f>
        <v>86.918999999999997</v>
      </c>
      <c r="CR13" s="13">
        <f ca="1">IF(CN13="","",INDEX(Travi!$A$1:$K$10000,CN13,7))</f>
        <v>54.012</v>
      </c>
      <c r="CS13" s="13">
        <f ca="1">IF(CN13="","",INDEX(Travi!$A$1:$K$10000,CN13,8))</f>
        <v>-37.673999999999999</v>
      </c>
      <c r="CT13" s="13">
        <f ca="1">IF(CN13="","",INDEX(Travi!$A$1:$K$10000,CN13,9))</f>
        <v>-14.326000000000001</v>
      </c>
      <c r="CU13" s="13">
        <f ca="1">IF(CN13="","",INDEX(Travi!$A$1:$K$10000,CN13,10))</f>
        <v>-2.35</v>
      </c>
      <c r="CV13" s="13">
        <f ca="1">IF(CN13="","",INDEX(Travi!$A$1:$K$10000,CN13,11))</f>
        <v>-3.4580000000000002</v>
      </c>
      <c r="CW13" s="12"/>
      <c r="CX13" s="12"/>
      <c r="CY13" s="12"/>
      <c r="CZ13" s="12"/>
      <c r="DA13" s="13"/>
      <c r="DB13" s="13"/>
      <c r="DC13" s="13"/>
      <c r="DD13" s="13"/>
      <c r="DE13" s="35"/>
      <c r="DF13" s="12">
        <f t="shared" ca="1" si="13"/>
        <v>108</v>
      </c>
      <c r="DG13" s="12">
        <f ca="1">IF(DF13="","",INDEX(Travi!$A$1:$K$10000,DF13,4))</f>
        <v>4</v>
      </c>
      <c r="DH13" s="12" t="str">
        <f ca="1">IF(DF13="","",INDEX(Travi!$A$1:$K$10000,DF13,5))</f>
        <v>Vsin</v>
      </c>
      <c r="DI13" s="13">
        <f ca="1">IF(DF13="","",INDEX(Travi!$A$1:$K$10000,DF13,6))</f>
        <v>86.918999999999997</v>
      </c>
      <c r="DJ13" s="13">
        <f ca="1">IF(DF13="","",INDEX(Travi!$A$1:$K$10000,DF13,7))</f>
        <v>54.012</v>
      </c>
      <c r="DK13" s="13">
        <f ca="1">IF(DF13="","",INDEX(Travi!$A$1:$K$10000,DF13,8))</f>
        <v>-37.673999999999999</v>
      </c>
      <c r="DL13" s="13">
        <f ca="1">IF(DF13="","",INDEX(Travi!$A$1:$K$10000,DF13,9))</f>
        <v>-14.326000000000001</v>
      </c>
      <c r="DM13" s="13">
        <f ca="1">IF(DF13="","",INDEX(Travi!$A$1:$K$10000,DF13,10))</f>
        <v>-2.35</v>
      </c>
      <c r="DN13" s="13">
        <f ca="1">IF(DF13="","",INDEX(Travi!$A$1:$K$10000,DF13,11))</f>
        <v>-3.4580000000000002</v>
      </c>
      <c r="DO13" s="12"/>
      <c r="DP13" s="12"/>
      <c r="DQ13" s="12"/>
      <c r="DR13" s="12"/>
      <c r="DS13" s="13"/>
      <c r="DT13" s="13"/>
      <c r="DU13" s="13"/>
      <c r="DV13" s="13"/>
    </row>
    <row r="14" spans="1:126" x14ac:dyDescent="0.35">
      <c r="A14" s="11"/>
      <c r="B14" s="12">
        <f t="shared" ca="1" si="7"/>
        <v>9</v>
      </c>
      <c r="C14" s="12">
        <f ca="1">IF(B14="","",INDEX(Travi!$A$1:$K$10000,B14,4))</f>
        <v>4</v>
      </c>
      <c r="D14" s="12" t="str">
        <f ca="1">IF(B14="","",INDEX(Travi!$A$1:$K$10000,B14,5))</f>
        <v>Vdes</v>
      </c>
      <c r="E14" s="13">
        <f ca="1">IF(B14="","",INDEX(Travi!$A$1:$K$10000,B14,6))</f>
        <v>-96.671999999999997</v>
      </c>
      <c r="F14" s="13">
        <f ca="1">IF(B14="","",INDEX(Travi!$A$1:$K$10000,B14,7))</f>
        <v>-60.084000000000003</v>
      </c>
      <c r="G14" s="13">
        <f ca="1">IF(B14="","",INDEX(Travi!$A$1:$K$10000,B14,8))</f>
        <v>-40.030999999999999</v>
      </c>
      <c r="H14" s="13">
        <f ca="1">IF(B14="","",INDEX(Travi!$A$1:$K$10000,B14,9))</f>
        <v>-15.215999999999999</v>
      </c>
      <c r="I14" s="13">
        <f ca="1">IF(B14="","",INDEX(Travi!$A$1:$K$10000,B14,10))</f>
        <v>-2.496</v>
      </c>
      <c r="J14" s="13">
        <f ca="1">IF(B14="","",INDEX(Travi!$A$1:$K$10000,B14,11))</f>
        <v>-3.673</v>
      </c>
      <c r="K14" s="12"/>
      <c r="L14" s="12"/>
      <c r="M14" s="12"/>
      <c r="N14" s="12"/>
      <c r="O14" s="13"/>
      <c r="P14" s="13"/>
      <c r="Q14" s="13"/>
      <c r="R14" s="13"/>
      <c r="S14" s="35"/>
      <c r="T14" s="12">
        <f t="shared" ca="1" si="8"/>
        <v>29</v>
      </c>
      <c r="U14" s="12">
        <f ca="1">IF(T14="","",INDEX(Travi!$A$1:$K$10000,T14,4))</f>
        <v>4</v>
      </c>
      <c r="V14" s="12" t="str">
        <f ca="1">IF(T14="","",INDEX(Travi!$A$1:$K$10000,T14,5))</f>
        <v>Vdes</v>
      </c>
      <c r="W14" s="13">
        <f ca="1">IF(T14="","",INDEX(Travi!$A$1:$K$10000,T14,6))</f>
        <v>-94.311999999999998</v>
      </c>
      <c r="X14" s="13">
        <f ca="1">IF(T14="","",INDEX(Travi!$A$1:$K$10000,T14,7))</f>
        <v>-58.826999999999998</v>
      </c>
      <c r="Y14" s="13">
        <f ca="1">IF(T14="","",INDEX(Travi!$A$1:$K$10000,T14,8))</f>
        <v>-49.119</v>
      </c>
      <c r="Z14" s="13">
        <f ca="1">IF(T14="","",INDEX(Travi!$A$1:$K$10000,T14,9))</f>
        <v>-18.649999999999999</v>
      </c>
      <c r="AA14" s="13">
        <f ca="1">IF(T14="","",INDEX(Travi!$A$1:$K$10000,T14,10))</f>
        <v>-3.0609999999999999</v>
      </c>
      <c r="AB14" s="13">
        <f ca="1">IF(T14="","",INDEX(Travi!$A$1:$K$10000,T14,11))</f>
        <v>-4.5030000000000001</v>
      </c>
      <c r="AC14" s="12"/>
      <c r="AD14" s="12"/>
      <c r="AE14" s="12"/>
      <c r="AF14" s="12"/>
      <c r="AG14" s="13"/>
      <c r="AH14" s="13"/>
      <c r="AI14" s="13"/>
      <c r="AJ14" s="13"/>
      <c r="AK14" s="35"/>
      <c r="AL14" s="12">
        <f t="shared" ca="1" si="9"/>
        <v>49</v>
      </c>
      <c r="AM14" s="12">
        <f ca="1">IF(AL14="","",INDEX(Travi!$A$1:$K$10000,AL14,4))</f>
        <v>4</v>
      </c>
      <c r="AN14" s="12" t="str">
        <f ca="1">IF(AL14="","",INDEX(Travi!$A$1:$K$10000,AL14,5))</f>
        <v>Vdes</v>
      </c>
      <c r="AO14" s="13">
        <f ca="1">IF(AL14="","",INDEX(Travi!$A$1:$K$10000,AL14,6))</f>
        <v>-65.947999999999993</v>
      </c>
      <c r="AP14" s="13">
        <f ca="1">IF(AL14="","",INDEX(Travi!$A$1:$K$10000,AL14,7))</f>
        <v>-42.564</v>
      </c>
      <c r="AQ14" s="13">
        <f ca="1">IF(AL14="","",INDEX(Travi!$A$1:$K$10000,AL14,8))</f>
        <v>-43.63</v>
      </c>
      <c r="AR14" s="13">
        <f ca="1">IF(AL14="","",INDEX(Travi!$A$1:$K$10000,AL14,9))</f>
        <v>-16.533000000000001</v>
      </c>
      <c r="AS14" s="13">
        <f ca="1">IF(AL14="","",INDEX(Travi!$A$1:$K$10000,AL14,10))</f>
        <v>-2.7130000000000001</v>
      </c>
      <c r="AT14" s="13">
        <f ca="1">IF(AL14="","",INDEX(Travi!$A$1:$K$10000,AL14,11))</f>
        <v>-3.992</v>
      </c>
      <c r="AU14" s="12"/>
      <c r="AV14" s="12"/>
      <c r="AW14" s="12"/>
      <c r="AX14" s="12"/>
      <c r="AY14" s="13"/>
      <c r="AZ14" s="13"/>
      <c r="BA14" s="13"/>
      <c r="BB14" s="13"/>
      <c r="BC14" s="35"/>
      <c r="BD14" s="12">
        <f t="shared" ca="1" si="10"/>
        <v>69</v>
      </c>
      <c r="BE14" s="12">
        <f ca="1">IF(BD14="","",INDEX(Travi!$A$1:$K$10000,BD14,4))</f>
        <v>4</v>
      </c>
      <c r="BF14" s="12" t="str">
        <f ca="1">IF(BD14="","",INDEX(Travi!$A$1:$K$10000,BD14,5))</f>
        <v>Vdes</v>
      </c>
      <c r="BG14" s="13">
        <f ca="1">IF(BD14="","",INDEX(Travi!$A$1:$K$10000,BD14,6))</f>
        <v>-79.509</v>
      </c>
      <c r="BH14" s="13">
        <f ca="1">IF(BD14="","",INDEX(Travi!$A$1:$K$10000,BD14,7))</f>
        <v>-49.531999999999996</v>
      </c>
      <c r="BI14" s="13">
        <f ca="1">IF(BD14="","",INDEX(Travi!$A$1:$K$10000,BD14,8))</f>
        <v>-42.222000000000001</v>
      </c>
      <c r="BJ14" s="13">
        <f ca="1">IF(BD14="","",INDEX(Travi!$A$1:$K$10000,BD14,9))</f>
        <v>-16.010000000000002</v>
      </c>
      <c r="BK14" s="13">
        <f ca="1">IF(BD14="","",INDEX(Travi!$A$1:$K$10000,BD14,10))</f>
        <v>-2.6269999999999998</v>
      </c>
      <c r="BL14" s="13">
        <f ca="1">IF(BD14="","",INDEX(Travi!$A$1:$K$10000,BD14,11))</f>
        <v>-3.8650000000000002</v>
      </c>
      <c r="BM14" s="12"/>
      <c r="BN14" s="12"/>
      <c r="BO14" s="12"/>
      <c r="BP14" s="12"/>
      <c r="BQ14" s="13"/>
      <c r="BR14" s="13"/>
      <c r="BS14" s="13"/>
      <c r="BT14" s="13"/>
      <c r="BU14" s="35"/>
      <c r="BV14" s="12">
        <f t="shared" ca="1" si="11"/>
        <v>89</v>
      </c>
      <c r="BW14" s="12">
        <f ca="1">IF(BV14="","",INDEX(Travi!$A$1:$K$10000,BV14,4))</f>
        <v>4</v>
      </c>
      <c r="BX14" s="12" t="str">
        <f ca="1">IF(BV14="","",INDEX(Travi!$A$1:$K$10000,BV14,5))</f>
        <v>Vdes</v>
      </c>
      <c r="BY14" s="13">
        <f ca="1">IF(BV14="","",INDEX(Travi!$A$1:$K$10000,BV14,6))</f>
        <v>-108.468</v>
      </c>
      <c r="BZ14" s="13">
        <f ca="1">IF(BV14="","",INDEX(Travi!$A$1:$K$10000,BV14,7))</f>
        <v>-67.397000000000006</v>
      </c>
      <c r="CA14" s="13">
        <f ca="1">IF(BV14="","",INDEX(Travi!$A$1:$K$10000,BV14,8))</f>
        <v>-43.332999999999998</v>
      </c>
      <c r="CB14" s="13">
        <f ca="1">IF(BV14="","",INDEX(Travi!$A$1:$K$10000,BV14,9))</f>
        <v>-16.440000000000001</v>
      </c>
      <c r="CC14" s="13">
        <f ca="1">IF(BV14="","",INDEX(Travi!$A$1:$K$10000,BV14,10))</f>
        <v>-2.698</v>
      </c>
      <c r="CD14" s="13">
        <f ca="1">IF(BV14="","",INDEX(Travi!$A$1:$K$10000,BV14,11))</f>
        <v>-3.97</v>
      </c>
      <c r="CE14" s="12"/>
      <c r="CF14" s="12"/>
      <c r="CG14" s="12"/>
      <c r="CH14" s="12"/>
      <c r="CI14" s="13"/>
      <c r="CJ14" s="13"/>
      <c r="CK14" s="13"/>
      <c r="CL14" s="13"/>
      <c r="CM14" s="35"/>
      <c r="CN14" s="12">
        <f t="shared" ca="1" si="12"/>
        <v>109</v>
      </c>
      <c r="CO14" s="12">
        <f ca="1">IF(CN14="","",INDEX(Travi!$A$1:$K$10000,CN14,4))</f>
        <v>4</v>
      </c>
      <c r="CP14" s="12" t="str">
        <f ca="1">IF(CN14="","",INDEX(Travi!$A$1:$K$10000,CN14,5))</f>
        <v>Vdes</v>
      </c>
      <c r="CQ14" s="13">
        <f ca="1">IF(CN14="","",INDEX(Travi!$A$1:$K$10000,CN14,6))</f>
        <v>-98.337000000000003</v>
      </c>
      <c r="CR14" s="13">
        <f ca="1">IF(CN14="","",INDEX(Travi!$A$1:$K$10000,CN14,7))</f>
        <v>-61.152000000000001</v>
      </c>
      <c r="CS14" s="13">
        <f ca="1">IF(CN14="","",INDEX(Travi!$A$1:$K$10000,CN14,8))</f>
        <v>-37.673999999999999</v>
      </c>
      <c r="CT14" s="13">
        <f ca="1">IF(CN14="","",INDEX(Travi!$A$1:$K$10000,CN14,9))</f>
        <v>-14.326000000000001</v>
      </c>
      <c r="CU14" s="13">
        <f ca="1">IF(CN14="","",INDEX(Travi!$A$1:$K$10000,CN14,10))</f>
        <v>-2.35</v>
      </c>
      <c r="CV14" s="13">
        <f ca="1">IF(CN14="","",INDEX(Travi!$A$1:$K$10000,CN14,11))</f>
        <v>-3.4580000000000002</v>
      </c>
      <c r="CW14" s="12"/>
      <c r="CX14" s="12"/>
      <c r="CY14" s="12"/>
      <c r="CZ14" s="12"/>
      <c r="DA14" s="13"/>
      <c r="DB14" s="13"/>
      <c r="DC14" s="13"/>
      <c r="DD14" s="13"/>
      <c r="DE14" s="35"/>
      <c r="DF14" s="12">
        <f t="shared" ca="1" si="13"/>
        <v>109</v>
      </c>
      <c r="DG14" s="12">
        <f ca="1">IF(DF14="","",INDEX(Travi!$A$1:$K$10000,DF14,4))</f>
        <v>4</v>
      </c>
      <c r="DH14" s="12" t="str">
        <f ca="1">IF(DF14="","",INDEX(Travi!$A$1:$K$10000,DF14,5))</f>
        <v>Vdes</v>
      </c>
      <c r="DI14" s="13">
        <f ca="1">IF(DF14="","",INDEX(Travi!$A$1:$K$10000,DF14,6))</f>
        <v>-98.337000000000003</v>
      </c>
      <c r="DJ14" s="13">
        <f ca="1">IF(DF14="","",INDEX(Travi!$A$1:$K$10000,DF14,7))</f>
        <v>-61.152000000000001</v>
      </c>
      <c r="DK14" s="13">
        <f ca="1">IF(DF14="","",INDEX(Travi!$A$1:$K$10000,DF14,8))</f>
        <v>-37.673999999999999</v>
      </c>
      <c r="DL14" s="13">
        <f ca="1">IF(DF14="","",INDEX(Travi!$A$1:$K$10000,DF14,9))</f>
        <v>-14.326000000000001</v>
      </c>
      <c r="DM14" s="13">
        <f ca="1">IF(DF14="","",INDEX(Travi!$A$1:$K$10000,DF14,10))</f>
        <v>-2.35</v>
      </c>
      <c r="DN14" s="13">
        <f ca="1">IF(DF14="","",INDEX(Travi!$A$1:$K$10000,DF14,11))</f>
        <v>-3.4580000000000002</v>
      </c>
      <c r="DO14" s="12"/>
      <c r="DP14" s="12"/>
      <c r="DQ14" s="12"/>
      <c r="DR14" s="12"/>
      <c r="DS14" s="13"/>
      <c r="DT14" s="13"/>
      <c r="DU14" s="13"/>
      <c r="DV14" s="13"/>
    </row>
    <row r="15" spans="1:126" x14ac:dyDescent="0.35">
      <c r="A15" s="11"/>
      <c r="B15" s="12">
        <f t="shared" ca="1" si="7"/>
        <v>10</v>
      </c>
      <c r="C15" s="12">
        <f ca="1">IF(B15="","",INDEX(Travi!$A$1:$K$10000,B15,4))</f>
        <v>3</v>
      </c>
      <c r="D15" s="12" t="str">
        <f ca="1">IF(B15="","",INDEX(Travi!$A$1:$K$10000,B15,5))</f>
        <v>Msin</v>
      </c>
      <c r="E15" s="13">
        <f ca="1">IF(B15="","",INDEX(Travi!$A$1:$K$10000,B15,6))</f>
        <v>-77.935000000000002</v>
      </c>
      <c r="F15" s="13">
        <f ca="1">IF(B15="","",INDEX(Travi!$A$1:$K$10000,B15,7))</f>
        <v>-48.851999999999997</v>
      </c>
      <c r="G15" s="13">
        <f ca="1">IF(B15="","",INDEX(Travi!$A$1:$K$10000,B15,8))</f>
        <v>137.71100000000001</v>
      </c>
      <c r="H15" s="13">
        <f ca="1">IF(B15="","",INDEX(Travi!$A$1:$K$10000,B15,9))</f>
        <v>51.546999999999997</v>
      </c>
      <c r="I15" s="13">
        <f ca="1">IF(B15="","",INDEX(Travi!$A$1:$K$10000,B15,10))</f>
        <v>8.3079999999999998</v>
      </c>
      <c r="J15" s="13">
        <f ca="1">IF(B15="","",INDEX(Travi!$A$1:$K$10000,B15,11))</f>
        <v>12.223000000000001</v>
      </c>
      <c r="K15" s="12"/>
      <c r="L15" s="12"/>
      <c r="M15" s="12"/>
      <c r="N15" s="12"/>
      <c r="O15" s="13"/>
      <c r="P15" s="13"/>
      <c r="Q15" s="13"/>
      <c r="R15" s="13"/>
      <c r="S15" s="35"/>
      <c r="T15" s="12">
        <f t="shared" ca="1" si="8"/>
        <v>30</v>
      </c>
      <c r="U15" s="12">
        <f ca="1">IF(T15="","",INDEX(Travi!$A$1:$K$10000,T15,4))</f>
        <v>3</v>
      </c>
      <c r="V15" s="12" t="str">
        <f ca="1">IF(T15="","",INDEX(Travi!$A$1:$K$10000,T15,5))</f>
        <v>Msin</v>
      </c>
      <c r="W15" s="13">
        <f ca="1">IF(T15="","",INDEX(Travi!$A$1:$K$10000,T15,6))</f>
        <v>-48.203000000000003</v>
      </c>
      <c r="X15" s="13">
        <f ca="1">IF(T15="","",INDEX(Travi!$A$1:$K$10000,T15,7))</f>
        <v>-30.204000000000001</v>
      </c>
      <c r="Y15" s="13">
        <f ca="1">IF(T15="","",INDEX(Travi!$A$1:$K$10000,T15,8))</f>
        <v>139.34100000000001</v>
      </c>
      <c r="Z15" s="13">
        <f ca="1">IF(T15="","",INDEX(Travi!$A$1:$K$10000,T15,9))</f>
        <v>52.177999999999997</v>
      </c>
      <c r="AA15" s="13">
        <f ca="1">IF(T15="","",INDEX(Travi!$A$1:$K$10000,T15,10))</f>
        <v>8.4120000000000008</v>
      </c>
      <c r="AB15" s="13">
        <f ca="1">IF(T15="","",INDEX(Travi!$A$1:$K$10000,T15,11))</f>
        <v>12.375999999999999</v>
      </c>
      <c r="AC15" s="12"/>
      <c r="AD15" s="12"/>
      <c r="AE15" s="12"/>
      <c r="AF15" s="12"/>
      <c r="AG15" s="13"/>
      <c r="AH15" s="13"/>
      <c r="AI15" s="13"/>
      <c r="AJ15" s="13"/>
      <c r="AK15" s="35"/>
      <c r="AL15" s="12">
        <f t="shared" ca="1" si="9"/>
        <v>50</v>
      </c>
      <c r="AM15" s="12">
        <f ca="1">IF(AL15="","",INDEX(Travi!$A$1:$K$10000,AL15,4))</f>
        <v>3</v>
      </c>
      <c r="AN15" s="12" t="str">
        <f ca="1">IF(AL15="","",INDEX(Travi!$A$1:$K$10000,AL15,5))</f>
        <v>Msin</v>
      </c>
      <c r="AO15" s="13">
        <f ca="1">IF(AL15="","",INDEX(Travi!$A$1:$K$10000,AL15,6))</f>
        <v>-31.552</v>
      </c>
      <c r="AP15" s="13">
        <f ca="1">IF(AL15="","",INDEX(Travi!$A$1:$K$10000,AL15,7))</f>
        <v>-20.164999999999999</v>
      </c>
      <c r="AQ15" s="13">
        <f ca="1">IF(AL15="","",INDEX(Travi!$A$1:$K$10000,AL15,8))</f>
        <v>126.27200000000001</v>
      </c>
      <c r="AR15" s="13">
        <f ca="1">IF(AL15="","",INDEX(Travi!$A$1:$K$10000,AL15,9))</f>
        <v>47.261000000000003</v>
      </c>
      <c r="AS15" s="13">
        <f ca="1">IF(AL15="","",INDEX(Travi!$A$1:$K$10000,AL15,10))</f>
        <v>7.6269999999999998</v>
      </c>
      <c r="AT15" s="13">
        <f ca="1">IF(AL15="","",INDEX(Travi!$A$1:$K$10000,AL15,11))</f>
        <v>11.221</v>
      </c>
      <c r="AU15" s="12"/>
      <c r="AV15" s="12"/>
      <c r="AW15" s="12"/>
      <c r="AX15" s="12"/>
      <c r="AY15" s="13"/>
      <c r="AZ15" s="13"/>
      <c r="BA15" s="13"/>
      <c r="BB15" s="13"/>
      <c r="BC15" s="35"/>
      <c r="BD15" s="12">
        <f t="shared" ca="1" si="10"/>
        <v>70</v>
      </c>
      <c r="BE15" s="12">
        <f ca="1">IF(BD15="","",INDEX(Travi!$A$1:$K$10000,BD15,4))</f>
        <v>3</v>
      </c>
      <c r="BF15" s="12" t="str">
        <f ca="1">IF(BD15="","",INDEX(Travi!$A$1:$K$10000,BD15,5))</f>
        <v>Msin</v>
      </c>
      <c r="BG15" s="13">
        <f ca="1">IF(BD15="","",INDEX(Travi!$A$1:$K$10000,BD15,6))</f>
        <v>-46.942</v>
      </c>
      <c r="BH15" s="13">
        <f ca="1">IF(BD15="","",INDEX(Travi!$A$1:$K$10000,BD15,7))</f>
        <v>-29.228000000000002</v>
      </c>
      <c r="BI15" s="13">
        <f ca="1">IF(BD15="","",INDEX(Travi!$A$1:$K$10000,BD15,8))</f>
        <v>69.930000000000007</v>
      </c>
      <c r="BJ15" s="13">
        <f ca="1">IF(BD15="","",INDEX(Travi!$A$1:$K$10000,BD15,9))</f>
        <v>26.186</v>
      </c>
      <c r="BK15" s="13">
        <f ca="1">IF(BD15="","",INDEX(Travi!$A$1:$K$10000,BD15,10))</f>
        <v>4.226</v>
      </c>
      <c r="BL15" s="13">
        <f ca="1">IF(BD15="","",INDEX(Travi!$A$1:$K$10000,BD15,11))</f>
        <v>6.2169999999999996</v>
      </c>
      <c r="BM15" s="12"/>
      <c r="BN15" s="12"/>
      <c r="BO15" s="12"/>
      <c r="BP15" s="12"/>
      <c r="BQ15" s="13"/>
      <c r="BR15" s="13"/>
      <c r="BS15" s="13"/>
      <c r="BT15" s="13"/>
      <c r="BU15" s="35"/>
      <c r="BV15" s="12">
        <f t="shared" ca="1" si="11"/>
        <v>90</v>
      </c>
      <c r="BW15" s="12">
        <f ca="1">IF(BV15="","",INDEX(Travi!$A$1:$K$10000,BV15,4))</f>
        <v>3</v>
      </c>
      <c r="BX15" s="12" t="str">
        <f ca="1">IF(BV15="","",INDEX(Travi!$A$1:$K$10000,BV15,5))</f>
        <v>Msin</v>
      </c>
      <c r="BY15" s="13">
        <f ca="1">IF(BV15="","",INDEX(Travi!$A$1:$K$10000,BV15,6))</f>
        <v>-71.661000000000001</v>
      </c>
      <c r="BZ15" s="13">
        <f ca="1">IF(BV15="","",INDEX(Travi!$A$1:$K$10000,BV15,7))</f>
        <v>-44.628</v>
      </c>
      <c r="CA15" s="13">
        <f ca="1">IF(BV15="","",INDEX(Travi!$A$1:$K$10000,BV15,8))</f>
        <v>133.477</v>
      </c>
      <c r="CB15" s="13">
        <f ca="1">IF(BV15="","",INDEX(Travi!$A$1:$K$10000,BV15,9))</f>
        <v>49.963999999999999</v>
      </c>
      <c r="CC15" s="13">
        <f ca="1">IF(BV15="","",INDEX(Travi!$A$1:$K$10000,BV15,10))</f>
        <v>8.0579999999999998</v>
      </c>
      <c r="CD15" s="13">
        <f ca="1">IF(BV15="","",INDEX(Travi!$A$1:$K$10000,BV15,11))</f>
        <v>11.855</v>
      </c>
      <c r="CE15" s="12"/>
      <c r="CF15" s="12"/>
      <c r="CG15" s="12"/>
      <c r="CH15" s="12"/>
      <c r="CI15" s="13"/>
      <c r="CJ15" s="13"/>
      <c r="CK15" s="13"/>
      <c r="CL15" s="13"/>
      <c r="CM15" s="35"/>
      <c r="CN15" s="12">
        <f t="shared" ca="1" si="12"/>
        <v>110</v>
      </c>
      <c r="CO15" s="12">
        <f ca="1">IF(CN15="","",INDEX(Travi!$A$1:$K$10000,CN15,4))</f>
        <v>3</v>
      </c>
      <c r="CP15" s="12" t="str">
        <f ca="1">IF(CN15="","",INDEX(Travi!$A$1:$K$10000,CN15,5))</f>
        <v>Msin</v>
      </c>
      <c r="CQ15" s="13">
        <f ca="1">IF(CN15="","",INDEX(Travi!$A$1:$K$10000,CN15,6))</f>
        <v>-38.444000000000003</v>
      </c>
      <c r="CR15" s="13">
        <f ca="1">IF(CN15="","",INDEX(Travi!$A$1:$K$10000,CN15,7))</f>
        <v>-23.882999999999999</v>
      </c>
      <c r="CS15" s="13">
        <f ca="1">IF(CN15="","",INDEX(Travi!$A$1:$K$10000,CN15,8))</f>
        <v>116.411</v>
      </c>
      <c r="CT15" s="13">
        <f ca="1">IF(CN15="","",INDEX(Travi!$A$1:$K$10000,CN15,9))</f>
        <v>43.604999999999997</v>
      </c>
      <c r="CU15" s="13">
        <f ca="1">IF(CN15="","",INDEX(Travi!$A$1:$K$10000,CN15,10))</f>
        <v>7.0259999999999998</v>
      </c>
      <c r="CV15" s="13">
        <f ca="1">IF(CN15="","",INDEX(Travi!$A$1:$K$10000,CN15,11))</f>
        <v>10.336</v>
      </c>
      <c r="CW15" s="12"/>
      <c r="CX15" s="12"/>
      <c r="CY15" s="12"/>
      <c r="CZ15" s="12"/>
      <c r="DA15" s="13"/>
      <c r="DB15" s="13"/>
      <c r="DC15" s="13"/>
      <c r="DD15" s="13"/>
      <c r="DE15" s="35"/>
      <c r="DF15" s="12">
        <f t="shared" ca="1" si="13"/>
        <v>110</v>
      </c>
      <c r="DG15" s="12">
        <f ca="1">IF(DF15="","",INDEX(Travi!$A$1:$K$10000,DF15,4))</f>
        <v>3</v>
      </c>
      <c r="DH15" s="12" t="str">
        <f ca="1">IF(DF15="","",INDEX(Travi!$A$1:$K$10000,DF15,5))</f>
        <v>Msin</v>
      </c>
      <c r="DI15" s="13">
        <f ca="1">IF(DF15="","",INDEX(Travi!$A$1:$K$10000,DF15,6))</f>
        <v>-38.444000000000003</v>
      </c>
      <c r="DJ15" s="13">
        <f ca="1">IF(DF15="","",INDEX(Travi!$A$1:$K$10000,DF15,7))</f>
        <v>-23.882999999999999</v>
      </c>
      <c r="DK15" s="13">
        <f ca="1">IF(DF15="","",INDEX(Travi!$A$1:$K$10000,DF15,8))</f>
        <v>116.411</v>
      </c>
      <c r="DL15" s="13">
        <f ca="1">IF(DF15="","",INDEX(Travi!$A$1:$K$10000,DF15,9))</f>
        <v>43.604999999999997</v>
      </c>
      <c r="DM15" s="13">
        <f ca="1">IF(DF15="","",INDEX(Travi!$A$1:$K$10000,DF15,10))</f>
        <v>7.0259999999999998</v>
      </c>
      <c r="DN15" s="13">
        <f ca="1">IF(DF15="","",INDEX(Travi!$A$1:$K$10000,DF15,11))</f>
        <v>10.336</v>
      </c>
      <c r="DO15" s="12"/>
      <c r="DP15" s="12"/>
      <c r="DQ15" s="12"/>
      <c r="DR15" s="12"/>
      <c r="DS15" s="13"/>
      <c r="DT15" s="13"/>
      <c r="DU15" s="13"/>
      <c r="DV15" s="13"/>
    </row>
    <row r="16" spans="1:126" x14ac:dyDescent="0.35">
      <c r="A16" s="11"/>
      <c r="B16" s="12">
        <f t="shared" ca="1" si="7"/>
        <v>11</v>
      </c>
      <c r="C16" s="12">
        <f ca="1">IF(B16="","",INDEX(Travi!$A$1:$K$10000,B16,4))</f>
        <v>3</v>
      </c>
      <c r="D16" s="12" t="str">
        <f ca="1">IF(B16="","",INDEX(Travi!$A$1:$K$10000,B16,5))</f>
        <v>Mdes</v>
      </c>
      <c r="E16" s="13">
        <f ca="1">IF(B16="","",INDEX(Travi!$A$1:$K$10000,B16,6))</f>
        <v>-60.762999999999998</v>
      </c>
      <c r="F16" s="13">
        <f ca="1">IF(B16="","",INDEX(Travi!$A$1:$K$10000,B16,7))</f>
        <v>-37.627000000000002</v>
      </c>
      <c r="G16" s="13">
        <f ca="1">IF(B16="","",INDEX(Travi!$A$1:$K$10000,B16,8))</f>
        <v>-127.224</v>
      </c>
      <c r="H16" s="13">
        <f ca="1">IF(B16="","",INDEX(Travi!$A$1:$K$10000,B16,9))</f>
        <v>-47.639000000000003</v>
      </c>
      <c r="I16" s="13">
        <f ca="1">IF(B16="","",INDEX(Travi!$A$1:$K$10000,B16,10))</f>
        <v>-7.6769999999999996</v>
      </c>
      <c r="J16" s="13">
        <f ca="1">IF(B16="","",INDEX(Travi!$A$1:$K$10000,B16,11))</f>
        <v>-11.295</v>
      </c>
      <c r="K16" s="12"/>
      <c r="L16" s="12"/>
      <c r="M16" s="12"/>
      <c r="N16" s="12"/>
      <c r="O16" s="13"/>
      <c r="P16" s="13"/>
      <c r="Q16" s="13"/>
      <c r="R16" s="13"/>
      <c r="S16" s="35"/>
      <c r="T16" s="12">
        <f t="shared" ca="1" si="8"/>
        <v>31</v>
      </c>
      <c r="U16" s="12">
        <f ca="1">IF(T16="","",INDEX(Travi!$A$1:$K$10000,T16,4))</f>
        <v>3</v>
      </c>
      <c r="V16" s="12" t="str">
        <f ca="1">IF(T16="","",INDEX(Travi!$A$1:$K$10000,T16,5))</f>
        <v>Mdes</v>
      </c>
      <c r="W16" s="13">
        <f ca="1">IF(T16="","",INDEX(Travi!$A$1:$K$10000,T16,6))</f>
        <v>-63.808</v>
      </c>
      <c r="X16" s="13">
        <f ca="1">IF(T16="","",INDEX(Travi!$A$1:$K$10000,T16,7))</f>
        <v>-39.677999999999997</v>
      </c>
      <c r="Y16" s="13">
        <f ca="1">IF(T16="","",INDEX(Travi!$A$1:$K$10000,T16,8))</f>
        <v>-139.50200000000001</v>
      </c>
      <c r="Z16" s="13">
        <f ca="1">IF(T16="","",INDEX(Travi!$A$1:$K$10000,T16,9))</f>
        <v>-52.234000000000002</v>
      </c>
      <c r="AA16" s="13">
        <f ca="1">IF(T16="","",INDEX(Travi!$A$1:$K$10000,T16,10))</f>
        <v>-8.4209999999999994</v>
      </c>
      <c r="AB16" s="13">
        <f ca="1">IF(T16="","",INDEX(Travi!$A$1:$K$10000,T16,11))</f>
        <v>-12.388999999999999</v>
      </c>
      <c r="AC16" s="12"/>
      <c r="AD16" s="12"/>
      <c r="AE16" s="12"/>
      <c r="AF16" s="12"/>
      <c r="AG16" s="13"/>
      <c r="AH16" s="13"/>
      <c r="AI16" s="13"/>
      <c r="AJ16" s="13"/>
      <c r="AK16" s="35"/>
      <c r="AL16" s="12">
        <f t="shared" ca="1" si="9"/>
        <v>51</v>
      </c>
      <c r="AM16" s="12">
        <f ca="1">IF(AL16="","",INDEX(Travi!$A$1:$K$10000,AL16,4))</f>
        <v>3</v>
      </c>
      <c r="AN16" s="12" t="str">
        <f ca="1">IF(AL16="","",INDEX(Travi!$A$1:$K$10000,AL16,5))</f>
        <v>Mdes</v>
      </c>
      <c r="AO16" s="13">
        <f ca="1">IF(AL16="","",INDEX(Travi!$A$1:$K$10000,AL16,6))</f>
        <v>-41.6</v>
      </c>
      <c r="AP16" s="13">
        <f ca="1">IF(AL16="","",INDEX(Travi!$A$1:$K$10000,AL16,7))</f>
        <v>-26.492000000000001</v>
      </c>
      <c r="AQ16" s="13">
        <f ca="1">IF(AL16="","",INDEX(Travi!$A$1:$K$10000,AL16,8))</f>
        <v>-72.081999999999994</v>
      </c>
      <c r="AR16" s="13">
        <f ca="1">IF(AL16="","",INDEX(Travi!$A$1:$K$10000,AL16,9))</f>
        <v>-26.984999999999999</v>
      </c>
      <c r="AS16" s="13">
        <f ca="1">IF(AL16="","",INDEX(Travi!$A$1:$K$10000,AL16,10))</f>
        <v>-4.3570000000000002</v>
      </c>
      <c r="AT16" s="13">
        <f ca="1">IF(AL16="","",INDEX(Travi!$A$1:$K$10000,AL16,11))</f>
        <v>-6.4089999999999998</v>
      </c>
      <c r="AU16" s="12"/>
      <c r="AV16" s="12"/>
      <c r="AW16" s="12"/>
      <c r="AX16" s="12"/>
      <c r="AY16" s="13"/>
      <c r="AZ16" s="13"/>
      <c r="BA16" s="13"/>
      <c r="BB16" s="13"/>
      <c r="BC16" s="35"/>
      <c r="BD16" s="12">
        <f t="shared" ca="1" si="10"/>
        <v>71</v>
      </c>
      <c r="BE16" s="12">
        <f ca="1">IF(BD16="","",INDEX(Travi!$A$1:$K$10000,BD16,4))</f>
        <v>3</v>
      </c>
      <c r="BF16" s="12" t="str">
        <f ca="1">IF(BD16="","",INDEX(Travi!$A$1:$K$10000,BD16,5))</f>
        <v>Mdes</v>
      </c>
      <c r="BG16" s="13">
        <f ca="1">IF(BD16="","",INDEX(Travi!$A$1:$K$10000,BD16,6))</f>
        <v>-41.125</v>
      </c>
      <c r="BH16" s="13">
        <f ca="1">IF(BD16="","",INDEX(Travi!$A$1:$K$10000,BD16,7))</f>
        <v>-25.831</v>
      </c>
      <c r="BI16" s="13">
        <f ca="1">IF(BD16="","",INDEX(Travi!$A$1:$K$10000,BD16,8))</f>
        <v>-124.904</v>
      </c>
      <c r="BJ16" s="13">
        <f ca="1">IF(BD16="","",INDEX(Travi!$A$1:$K$10000,BD16,9))</f>
        <v>-46.756</v>
      </c>
      <c r="BK16" s="13">
        <f ca="1">IF(BD16="","",INDEX(Travi!$A$1:$K$10000,BD16,10))</f>
        <v>-7.5439999999999996</v>
      </c>
      <c r="BL16" s="13">
        <f ca="1">IF(BD16="","",INDEX(Travi!$A$1:$K$10000,BD16,11))</f>
        <v>-11.098000000000001</v>
      </c>
      <c r="BM16" s="12"/>
      <c r="BN16" s="12"/>
      <c r="BO16" s="12"/>
      <c r="BP16" s="12"/>
      <c r="BQ16" s="13"/>
      <c r="BR16" s="13"/>
      <c r="BS16" s="13"/>
      <c r="BT16" s="13"/>
      <c r="BU16" s="35"/>
      <c r="BV16" s="12">
        <f t="shared" ca="1" si="11"/>
        <v>91</v>
      </c>
      <c r="BW16" s="12">
        <f ca="1">IF(BV16="","",INDEX(Travi!$A$1:$K$10000,BV16,4))</f>
        <v>3</v>
      </c>
      <c r="BX16" s="12" t="str">
        <f ca="1">IF(BV16="","",INDEX(Travi!$A$1:$K$10000,BV16,5))</f>
        <v>Mdes</v>
      </c>
      <c r="BY16" s="13">
        <f ca="1">IF(BV16="","",INDEX(Travi!$A$1:$K$10000,BV16,6))</f>
        <v>-74.238</v>
      </c>
      <c r="BZ16" s="13">
        <f ca="1">IF(BV16="","",INDEX(Travi!$A$1:$K$10000,BV16,7))</f>
        <v>-46.088000000000001</v>
      </c>
      <c r="CA16" s="13">
        <f ca="1">IF(BV16="","",INDEX(Travi!$A$1:$K$10000,BV16,8))</f>
        <v>-134.12</v>
      </c>
      <c r="CB16" s="13">
        <f ca="1">IF(BV16="","",INDEX(Travi!$A$1:$K$10000,BV16,9))</f>
        <v>-50.203000000000003</v>
      </c>
      <c r="CC16" s="13">
        <f ca="1">IF(BV16="","",INDEX(Travi!$A$1:$K$10000,BV16,10))</f>
        <v>-8.0969999999999995</v>
      </c>
      <c r="CD16" s="13">
        <f ca="1">IF(BV16="","",INDEX(Travi!$A$1:$K$10000,BV16,11))</f>
        <v>-11.913</v>
      </c>
      <c r="CE16" s="12"/>
      <c r="CF16" s="12"/>
      <c r="CG16" s="12"/>
      <c r="CH16" s="12"/>
      <c r="CI16" s="13"/>
      <c r="CJ16" s="13"/>
      <c r="CK16" s="13"/>
      <c r="CL16" s="13"/>
      <c r="CM16" s="35"/>
      <c r="CN16" s="12">
        <f t="shared" ca="1" si="12"/>
        <v>111</v>
      </c>
      <c r="CO16" s="12">
        <f ca="1">IF(CN16="","",INDEX(Travi!$A$1:$K$10000,CN16,4))</f>
        <v>3</v>
      </c>
      <c r="CP16" s="12" t="str">
        <f ca="1">IF(CN16="","",INDEX(Travi!$A$1:$K$10000,CN16,5))</f>
        <v>Mdes</v>
      </c>
      <c r="CQ16" s="13">
        <f ca="1">IF(CN16="","",INDEX(Travi!$A$1:$K$10000,CN16,6))</f>
        <v>-50.371000000000002</v>
      </c>
      <c r="CR16" s="13">
        <f ca="1">IF(CN16="","",INDEX(Travi!$A$1:$K$10000,CN16,7))</f>
        <v>-31.315999999999999</v>
      </c>
      <c r="CS16" s="13">
        <f ca="1">IF(CN16="","",INDEX(Travi!$A$1:$K$10000,CN16,8))</f>
        <v>-92.358000000000004</v>
      </c>
      <c r="CT16" s="13">
        <f ca="1">IF(CN16="","",INDEX(Travi!$A$1:$K$10000,CN16,9))</f>
        <v>-34.603999999999999</v>
      </c>
      <c r="CU16" s="13">
        <f ca="1">IF(CN16="","",INDEX(Travi!$A$1:$K$10000,CN16,10))</f>
        <v>-5.577</v>
      </c>
      <c r="CV16" s="13">
        <f ca="1">IF(CN16="","",INDEX(Travi!$A$1:$K$10000,CN16,11))</f>
        <v>-8.2050000000000001</v>
      </c>
      <c r="CW16" s="12"/>
      <c r="CX16" s="12"/>
      <c r="CY16" s="12"/>
      <c r="CZ16" s="12"/>
      <c r="DA16" s="13"/>
      <c r="DB16" s="13"/>
      <c r="DC16" s="13"/>
      <c r="DD16" s="13"/>
      <c r="DE16" s="35"/>
      <c r="DF16" s="12">
        <f t="shared" ca="1" si="13"/>
        <v>111</v>
      </c>
      <c r="DG16" s="12">
        <f ca="1">IF(DF16="","",INDEX(Travi!$A$1:$K$10000,DF16,4))</f>
        <v>3</v>
      </c>
      <c r="DH16" s="12" t="str">
        <f ca="1">IF(DF16="","",INDEX(Travi!$A$1:$K$10000,DF16,5))</f>
        <v>Mdes</v>
      </c>
      <c r="DI16" s="13">
        <f ca="1">IF(DF16="","",INDEX(Travi!$A$1:$K$10000,DF16,6))</f>
        <v>-50.371000000000002</v>
      </c>
      <c r="DJ16" s="13">
        <f ca="1">IF(DF16="","",INDEX(Travi!$A$1:$K$10000,DF16,7))</f>
        <v>-31.315999999999999</v>
      </c>
      <c r="DK16" s="13">
        <f ca="1">IF(DF16="","",INDEX(Travi!$A$1:$K$10000,DF16,8))</f>
        <v>-92.358000000000004</v>
      </c>
      <c r="DL16" s="13">
        <f ca="1">IF(DF16="","",INDEX(Travi!$A$1:$K$10000,DF16,9))</f>
        <v>-34.603999999999999</v>
      </c>
      <c r="DM16" s="13">
        <f ca="1">IF(DF16="","",INDEX(Travi!$A$1:$K$10000,DF16,10))</f>
        <v>-5.577</v>
      </c>
      <c r="DN16" s="13">
        <f ca="1">IF(DF16="","",INDEX(Travi!$A$1:$K$10000,DF16,11))</f>
        <v>-8.2050000000000001</v>
      </c>
      <c r="DO16" s="12"/>
      <c r="DP16" s="12"/>
      <c r="DQ16" s="12"/>
      <c r="DR16" s="12"/>
      <c r="DS16" s="13"/>
      <c r="DT16" s="13"/>
      <c r="DU16" s="13"/>
      <c r="DV16" s="13"/>
    </row>
    <row r="17" spans="1:126" x14ac:dyDescent="0.35">
      <c r="A17" s="11"/>
      <c r="B17" s="12">
        <f t="shared" ca="1" si="7"/>
        <v>12</v>
      </c>
      <c r="C17" s="12">
        <f ca="1">IF(B17="","",INDEX(Travi!$A$1:$K$10000,B17,4))</f>
        <v>3</v>
      </c>
      <c r="D17" s="12" t="str">
        <f ca="1">IF(B17="","",INDEX(Travi!$A$1:$K$10000,B17,5))</f>
        <v>Vsin</v>
      </c>
      <c r="E17" s="13">
        <f ca="1">IF(B17="","",INDEX(Travi!$A$1:$K$10000,B17,6))</f>
        <v>105.538</v>
      </c>
      <c r="F17" s="13">
        <f ca="1">IF(B17="","",INDEX(Travi!$A$1:$K$10000,B17,7))</f>
        <v>65.948999999999998</v>
      </c>
      <c r="G17" s="13">
        <f ca="1">IF(B17="","",INDEX(Travi!$A$1:$K$10000,B17,8))</f>
        <v>-61.613</v>
      </c>
      <c r="H17" s="13">
        <f ca="1">IF(B17="","",INDEX(Travi!$A$1:$K$10000,B17,9))</f>
        <v>-23.067</v>
      </c>
      <c r="I17" s="13">
        <f ca="1">IF(B17="","",INDEX(Travi!$A$1:$K$10000,B17,10))</f>
        <v>-3.7170000000000001</v>
      </c>
      <c r="J17" s="13">
        <f ca="1">IF(B17="","",INDEX(Travi!$A$1:$K$10000,B17,11))</f>
        <v>-5.4690000000000003</v>
      </c>
      <c r="K17" s="12"/>
      <c r="L17" s="12"/>
      <c r="M17" s="12"/>
      <c r="N17" s="12"/>
      <c r="O17" s="13"/>
      <c r="P17" s="13"/>
      <c r="Q17" s="13"/>
      <c r="R17" s="13"/>
      <c r="S17" s="35"/>
      <c r="T17" s="12">
        <f t="shared" ca="1" si="8"/>
        <v>32</v>
      </c>
      <c r="U17" s="12">
        <f ca="1">IF(T17="","",INDEX(Travi!$A$1:$K$10000,T17,4))</f>
        <v>3</v>
      </c>
      <c r="V17" s="12" t="str">
        <f ca="1">IF(T17="","",INDEX(Travi!$A$1:$K$10000,T17,5))</f>
        <v>Vsin</v>
      </c>
      <c r="W17" s="13">
        <f ca="1">IF(T17="","",INDEX(Travi!$A$1:$K$10000,T17,6))</f>
        <v>85.631</v>
      </c>
      <c r="X17" s="13">
        <f ca="1">IF(T17="","",INDEX(Travi!$A$1:$K$10000,T17,7))</f>
        <v>53.481000000000002</v>
      </c>
      <c r="Y17" s="13">
        <f ca="1">IF(T17="","",INDEX(Travi!$A$1:$K$10000,T17,8))</f>
        <v>-73.38</v>
      </c>
      <c r="Z17" s="13">
        <f ca="1">IF(T17="","",INDEX(Travi!$A$1:$K$10000,T17,9))</f>
        <v>-27.477</v>
      </c>
      <c r="AA17" s="13">
        <f ca="1">IF(T17="","",INDEX(Travi!$A$1:$K$10000,T17,10))</f>
        <v>-4.43</v>
      </c>
      <c r="AB17" s="13">
        <f ca="1">IF(T17="","",INDEX(Travi!$A$1:$K$10000,T17,11))</f>
        <v>-6.5170000000000003</v>
      </c>
      <c r="AC17" s="12"/>
      <c r="AD17" s="12"/>
      <c r="AE17" s="12"/>
      <c r="AF17" s="12"/>
      <c r="AG17" s="13"/>
      <c r="AH17" s="13"/>
      <c r="AI17" s="13"/>
      <c r="AJ17" s="13"/>
      <c r="AK17" s="35"/>
      <c r="AL17" s="12">
        <f t="shared" ca="1" si="9"/>
        <v>52</v>
      </c>
      <c r="AM17" s="12">
        <f ca="1">IF(AL17="","",INDEX(Travi!$A$1:$K$10000,AL17,4))</f>
        <v>3</v>
      </c>
      <c r="AN17" s="12" t="str">
        <f ca="1">IF(AL17="","",INDEX(Travi!$A$1:$K$10000,AL17,5))</f>
        <v>Vsin</v>
      </c>
      <c r="AO17" s="13">
        <f ca="1">IF(AL17="","",INDEX(Travi!$A$1:$K$10000,AL17,6))</f>
        <v>59.58</v>
      </c>
      <c r="AP17" s="13">
        <f ca="1">IF(AL17="","",INDEX(Travi!$A$1:$K$10000,AL17,7))</f>
        <v>38.470999999999997</v>
      </c>
      <c r="AQ17" s="13">
        <f ca="1">IF(AL17="","",INDEX(Travi!$A$1:$K$10000,AL17,8))</f>
        <v>-61.984999999999999</v>
      </c>
      <c r="AR17" s="13">
        <f ca="1">IF(AL17="","",INDEX(Travi!$A$1:$K$10000,AL17,9))</f>
        <v>-23.202000000000002</v>
      </c>
      <c r="AS17" s="13">
        <f ca="1">IF(AL17="","",INDEX(Travi!$A$1:$K$10000,AL17,10))</f>
        <v>-3.7450000000000001</v>
      </c>
      <c r="AT17" s="13">
        <f ca="1">IF(AL17="","",INDEX(Travi!$A$1:$K$10000,AL17,11))</f>
        <v>-5.51</v>
      </c>
      <c r="AU17" s="12"/>
      <c r="AV17" s="12"/>
      <c r="AW17" s="12"/>
      <c r="AX17" s="12"/>
      <c r="AY17" s="13"/>
      <c r="AZ17" s="13"/>
      <c r="BA17" s="13"/>
      <c r="BB17" s="13"/>
      <c r="BC17" s="35"/>
      <c r="BD17" s="12">
        <f t="shared" ca="1" si="10"/>
        <v>72</v>
      </c>
      <c r="BE17" s="12">
        <f ca="1">IF(BD17="","",INDEX(Travi!$A$1:$K$10000,BD17,4))</f>
        <v>3</v>
      </c>
      <c r="BF17" s="12" t="str">
        <f ca="1">IF(BD17="","",INDEX(Travi!$A$1:$K$10000,BD17,5))</f>
        <v>Vsin</v>
      </c>
      <c r="BG17" s="13">
        <f ca="1">IF(BD17="","",INDEX(Travi!$A$1:$K$10000,BD17,6))</f>
        <v>84.153999999999996</v>
      </c>
      <c r="BH17" s="13">
        <f ca="1">IF(BD17="","",INDEX(Travi!$A$1:$K$10000,BD17,7))</f>
        <v>52.246000000000002</v>
      </c>
      <c r="BI17" s="13">
        <f ca="1">IF(BD17="","",INDEX(Travi!$A$1:$K$10000,BD17,8))</f>
        <v>-60.884999999999998</v>
      </c>
      <c r="BJ17" s="13">
        <f ca="1">IF(BD17="","",INDEX(Travi!$A$1:$K$10000,BD17,9))</f>
        <v>-22.794</v>
      </c>
      <c r="BK17" s="13">
        <f ca="1">IF(BD17="","",INDEX(Travi!$A$1:$K$10000,BD17,10))</f>
        <v>-3.6779999999999999</v>
      </c>
      <c r="BL17" s="13">
        <f ca="1">IF(BD17="","",INDEX(Travi!$A$1:$K$10000,BD17,11))</f>
        <v>-5.4109999999999996</v>
      </c>
      <c r="BM17" s="12"/>
      <c r="BN17" s="12"/>
      <c r="BO17" s="12"/>
      <c r="BP17" s="12"/>
      <c r="BQ17" s="13"/>
      <c r="BR17" s="13"/>
      <c r="BS17" s="13"/>
      <c r="BT17" s="13"/>
      <c r="BU17" s="35"/>
      <c r="BV17" s="12">
        <f t="shared" ca="1" si="11"/>
        <v>92</v>
      </c>
      <c r="BW17" s="12">
        <f ca="1">IF(BV17="","",INDEX(Travi!$A$1:$K$10000,BV17,4))</f>
        <v>3</v>
      </c>
      <c r="BX17" s="12" t="str">
        <f ca="1">IF(BV17="","",INDEX(Travi!$A$1:$K$10000,BV17,5))</f>
        <v>Vsin</v>
      </c>
      <c r="BY17" s="13">
        <f ca="1">IF(BV17="","",INDEX(Travi!$A$1:$K$10000,BV17,6))</f>
        <v>107.452</v>
      </c>
      <c r="BZ17" s="13">
        <f ca="1">IF(BV17="","",INDEX(Travi!$A$1:$K$10000,BV17,7))</f>
        <v>66.831999999999994</v>
      </c>
      <c r="CA17" s="13">
        <f ca="1">IF(BV17="","",INDEX(Travi!$A$1:$K$10000,BV17,8))</f>
        <v>-63.713000000000001</v>
      </c>
      <c r="CB17" s="13">
        <f ca="1">IF(BV17="","",INDEX(Travi!$A$1:$K$10000,BV17,9))</f>
        <v>-23.849</v>
      </c>
      <c r="CC17" s="13">
        <f ca="1">IF(BV17="","",INDEX(Travi!$A$1:$K$10000,BV17,10))</f>
        <v>-3.847</v>
      </c>
      <c r="CD17" s="13">
        <f ca="1">IF(BV17="","",INDEX(Travi!$A$1:$K$10000,BV17,11))</f>
        <v>-5.6589999999999998</v>
      </c>
      <c r="CE17" s="12"/>
      <c r="CF17" s="12"/>
      <c r="CG17" s="12"/>
      <c r="CH17" s="12"/>
      <c r="CI17" s="13"/>
      <c r="CJ17" s="13"/>
      <c r="CK17" s="13"/>
      <c r="CL17" s="13"/>
      <c r="CM17" s="35"/>
      <c r="CN17" s="12">
        <f t="shared" ca="1" si="12"/>
        <v>112</v>
      </c>
      <c r="CO17" s="12">
        <f ca="1">IF(CN17="","",INDEX(Travi!$A$1:$K$10000,CN17,4))</f>
        <v>3</v>
      </c>
      <c r="CP17" s="12" t="str">
        <f ca="1">IF(CN17="","",INDEX(Travi!$A$1:$K$10000,CN17,5))</f>
        <v>Vsin</v>
      </c>
      <c r="CQ17" s="13">
        <f ca="1">IF(CN17="","",INDEX(Travi!$A$1:$K$10000,CN17,6))</f>
        <v>89.314999999999998</v>
      </c>
      <c r="CR17" s="13">
        <f ca="1">IF(CN17="","",INDEX(Travi!$A$1:$K$10000,CN17,7))</f>
        <v>55.517000000000003</v>
      </c>
      <c r="CS17" s="13">
        <f ca="1">IF(CN17="","",INDEX(Travi!$A$1:$K$10000,CN17,8))</f>
        <v>-57.991</v>
      </c>
      <c r="CT17" s="13">
        <f ca="1">IF(CN17="","",INDEX(Travi!$A$1:$K$10000,CN17,9))</f>
        <v>-21.725000000000001</v>
      </c>
      <c r="CU17" s="13">
        <f ca="1">IF(CN17="","",INDEX(Travi!$A$1:$K$10000,CN17,10))</f>
        <v>-3.5009999999999999</v>
      </c>
      <c r="CV17" s="13">
        <f ca="1">IF(CN17="","",INDEX(Travi!$A$1:$K$10000,CN17,11))</f>
        <v>-5.15</v>
      </c>
      <c r="CW17" s="12"/>
      <c r="CX17" s="12"/>
      <c r="CY17" s="12"/>
      <c r="CZ17" s="12"/>
      <c r="DA17" s="13"/>
      <c r="DB17" s="13"/>
      <c r="DC17" s="13"/>
      <c r="DD17" s="13"/>
      <c r="DE17" s="35"/>
      <c r="DF17" s="12">
        <f t="shared" ca="1" si="13"/>
        <v>112</v>
      </c>
      <c r="DG17" s="12">
        <f ca="1">IF(DF17="","",INDEX(Travi!$A$1:$K$10000,DF17,4))</f>
        <v>3</v>
      </c>
      <c r="DH17" s="12" t="str">
        <f ca="1">IF(DF17="","",INDEX(Travi!$A$1:$K$10000,DF17,5))</f>
        <v>Vsin</v>
      </c>
      <c r="DI17" s="13">
        <f ca="1">IF(DF17="","",INDEX(Travi!$A$1:$K$10000,DF17,6))</f>
        <v>89.314999999999998</v>
      </c>
      <c r="DJ17" s="13">
        <f ca="1">IF(DF17="","",INDEX(Travi!$A$1:$K$10000,DF17,7))</f>
        <v>55.517000000000003</v>
      </c>
      <c r="DK17" s="13">
        <f ca="1">IF(DF17="","",INDEX(Travi!$A$1:$K$10000,DF17,8))</f>
        <v>-57.991</v>
      </c>
      <c r="DL17" s="13">
        <f ca="1">IF(DF17="","",INDEX(Travi!$A$1:$K$10000,DF17,9))</f>
        <v>-21.725000000000001</v>
      </c>
      <c r="DM17" s="13">
        <f ca="1">IF(DF17="","",INDEX(Travi!$A$1:$K$10000,DF17,10))</f>
        <v>-3.5009999999999999</v>
      </c>
      <c r="DN17" s="13">
        <f ca="1">IF(DF17="","",INDEX(Travi!$A$1:$K$10000,DF17,11))</f>
        <v>-5.15</v>
      </c>
      <c r="DO17" s="12"/>
      <c r="DP17" s="12"/>
      <c r="DQ17" s="12"/>
      <c r="DR17" s="12"/>
      <c r="DS17" s="13"/>
      <c r="DT17" s="13"/>
      <c r="DU17" s="13"/>
      <c r="DV17" s="13"/>
    </row>
    <row r="18" spans="1:126" x14ac:dyDescent="0.35">
      <c r="A18" s="11"/>
      <c r="B18" s="12">
        <f t="shared" ca="1" si="7"/>
        <v>13</v>
      </c>
      <c r="C18" s="12">
        <f ca="1">IF(B18="","",INDEX(Travi!$A$1:$K$10000,B18,4))</f>
        <v>3</v>
      </c>
      <c r="D18" s="12" t="str">
        <f ca="1">IF(B18="","",INDEX(Travi!$A$1:$K$10000,B18,5))</f>
        <v>Vdes</v>
      </c>
      <c r="E18" s="13">
        <f ca="1">IF(B18="","",INDEX(Travi!$A$1:$K$10000,B18,6))</f>
        <v>-97.551000000000002</v>
      </c>
      <c r="F18" s="13">
        <f ca="1">IF(B18="","",INDEX(Travi!$A$1:$K$10000,B18,7))</f>
        <v>-60.728999999999999</v>
      </c>
      <c r="G18" s="13">
        <f ca="1">IF(B18="","",INDEX(Travi!$A$1:$K$10000,B18,8))</f>
        <v>-61.613</v>
      </c>
      <c r="H18" s="13">
        <f ca="1">IF(B18="","",INDEX(Travi!$A$1:$K$10000,B18,9))</f>
        <v>-23.067</v>
      </c>
      <c r="I18" s="13">
        <f ca="1">IF(B18="","",INDEX(Travi!$A$1:$K$10000,B18,10))</f>
        <v>-3.7170000000000001</v>
      </c>
      <c r="J18" s="13">
        <f ca="1">IF(B18="","",INDEX(Travi!$A$1:$K$10000,B18,11))</f>
        <v>-5.4690000000000003</v>
      </c>
      <c r="K18" s="12"/>
      <c r="L18" s="12"/>
      <c r="M18" s="12"/>
      <c r="N18" s="12"/>
      <c r="O18" s="13"/>
      <c r="P18" s="13"/>
      <c r="Q18" s="13"/>
      <c r="R18" s="13"/>
      <c r="S18" s="35"/>
      <c r="T18" s="12">
        <f t="shared" ca="1" si="8"/>
        <v>33</v>
      </c>
      <c r="U18" s="12">
        <f ca="1">IF(T18="","",INDEX(Travi!$A$1:$K$10000,T18,4))</f>
        <v>3</v>
      </c>
      <c r="V18" s="12" t="str">
        <f ca="1">IF(T18="","",INDEX(Travi!$A$1:$K$10000,T18,5))</f>
        <v>Vdes</v>
      </c>
      <c r="W18" s="13">
        <f ca="1">IF(T18="","",INDEX(Travi!$A$1:$K$10000,T18,6))</f>
        <v>-93.843000000000004</v>
      </c>
      <c r="X18" s="13">
        <f ca="1">IF(T18="","",INDEX(Travi!$A$1:$K$10000,T18,7))</f>
        <v>-58.466999999999999</v>
      </c>
      <c r="Y18" s="13">
        <f ca="1">IF(T18="","",INDEX(Travi!$A$1:$K$10000,T18,8))</f>
        <v>-73.38</v>
      </c>
      <c r="Z18" s="13">
        <f ca="1">IF(T18="","",INDEX(Travi!$A$1:$K$10000,T18,9))</f>
        <v>-27.477</v>
      </c>
      <c r="AA18" s="13">
        <f ca="1">IF(T18="","",INDEX(Travi!$A$1:$K$10000,T18,10))</f>
        <v>-4.43</v>
      </c>
      <c r="AB18" s="13">
        <f ca="1">IF(T18="","",INDEX(Travi!$A$1:$K$10000,T18,11))</f>
        <v>-6.5170000000000003</v>
      </c>
      <c r="AC18" s="12"/>
      <c r="AD18" s="12"/>
      <c r="AE18" s="12"/>
      <c r="AF18" s="12"/>
      <c r="AG18" s="13"/>
      <c r="AH18" s="13"/>
      <c r="AI18" s="13"/>
      <c r="AJ18" s="13"/>
      <c r="AK18" s="35"/>
      <c r="AL18" s="12">
        <f t="shared" ca="1" si="9"/>
        <v>53</v>
      </c>
      <c r="AM18" s="12">
        <f ca="1">IF(AL18="","",INDEX(Travi!$A$1:$K$10000,AL18,4))</f>
        <v>3</v>
      </c>
      <c r="AN18" s="12" t="str">
        <f ca="1">IF(AL18="","",INDEX(Travi!$A$1:$K$10000,AL18,5))</f>
        <v>Vdes</v>
      </c>
      <c r="AO18" s="13">
        <f ca="1">IF(AL18="","",INDEX(Travi!$A$1:$K$10000,AL18,6))</f>
        <v>-65.86</v>
      </c>
      <c r="AP18" s="13">
        <f ca="1">IF(AL18="","",INDEX(Travi!$A$1:$K$10000,AL18,7))</f>
        <v>-42.424999999999997</v>
      </c>
      <c r="AQ18" s="13">
        <f ca="1">IF(AL18="","",INDEX(Travi!$A$1:$K$10000,AL18,8))</f>
        <v>-61.984999999999999</v>
      </c>
      <c r="AR18" s="13">
        <f ca="1">IF(AL18="","",INDEX(Travi!$A$1:$K$10000,AL18,9))</f>
        <v>-23.202000000000002</v>
      </c>
      <c r="AS18" s="13">
        <f ca="1">IF(AL18="","",INDEX(Travi!$A$1:$K$10000,AL18,10))</f>
        <v>-3.7450000000000001</v>
      </c>
      <c r="AT18" s="13">
        <f ca="1">IF(AL18="","",INDEX(Travi!$A$1:$K$10000,AL18,11))</f>
        <v>-5.51</v>
      </c>
      <c r="AU18" s="12"/>
      <c r="AV18" s="12"/>
      <c r="AW18" s="12"/>
      <c r="AX18" s="12"/>
      <c r="AY18" s="13"/>
      <c r="AZ18" s="13"/>
      <c r="BA18" s="13"/>
      <c r="BB18" s="13"/>
      <c r="BC18" s="35"/>
      <c r="BD18" s="12">
        <f t="shared" ca="1" si="10"/>
        <v>73</v>
      </c>
      <c r="BE18" s="12">
        <f ca="1">IF(BD18="","",INDEX(Travi!$A$1:$K$10000,BD18,4))</f>
        <v>3</v>
      </c>
      <c r="BF18" s="12" t="str">
        <f ca="1">IF(BD18="","",INDEX(Travi!$A$1:$K$10000,BD18,5))</f>
        <v>Vdes</v>
      </c>
      <c r="BG18" s="13">
        <f ca="1">IF(BD18="","",INDEX(Travi!$A$1:$K$10000,BD18,6))</f>
        <v>-80.518000000000001</v>
      </c>
      <c r="BH18" s="13">
        <f ca="1">IF(BD18="","",INDEX(Travi!$A$1:$K$10000,BD18,7))</f>
        <v>-50.122</v>
      </c>
      <c r="BI18" s="13">
        <f ca="1">IF(BD18="","",INDEX(Travi!$A$1:$K$10000,BD18,8))</f>
        <v>-60.884999999999998</v>
      </c>
      <c r="BJ18" s="13">
        <f ca="1">IF(BD18="","",INDEX(Travi!$A$1:$K$10000,BD18,9))</f>
        <v>-22.794</v>
      </c>
      <c r="BK18" s="13">
        <f ca="1">IF(BD18="","",INDEX(Travi!$A$1:$K$10000,BD18,10))</f>
        <v>-3.6779999999999999</v>
      </c>
      <c r="BL18" s="13">
        <f ca="1">IF(BD18="","",INDEX(Travi!$A$1:$K$10000,BD18,11))</f>
        <v>-5.4109999999999996</v>
      </c>
      <c r="BM18" s="12"/>
      <c r="BN18" s="12"/>
      <c r="BO18" s="12"/>
      <c r="BP18" s="12"/>
      <c r="BQ18" s="13"/>
      <c r="BR18" s="13"/>
      <c r="BS18" s="13"/>
      <c r="BT18" s="13"/>
      <c r="BU18" s="35"/>
      <c r="BV18" s="12">
        <f t="shared" ca="1" si="11"/>
        <v>93</v>
      </c>
      <c r="BW18" s="12">
        <f ca="1">IF(BV18="","",INDEX(Travi!$A$1:$K$10000,BV18,4))</f>
        <v>3</v>
      </c>
      <c r="BX18" s="12" t="str">
        <f ca="1">IF(BV18="","",INDEX(Travi!$A$1:$K$10000,BV18,5))</f>
        <v>Vdes</v>
      </c>
      <c r="BY18" s="13">
        <f ca="1">IF(BV18="","",INDEX(Travi!$A$1:$K$10000,BV18,6))</f>
        <v>-108.68</v>
      </c>
      <c r="BZ18" s="13">
        <f ca="1">IF(BV18="","",INDEX(Travi!$A$1:$K$10000,BV18,7))</f>
        <v>-67.525999999999996</v>
      </c>
      <c r="CA18" s="13">
        <f ca="1">IF(BV18="","",INDEX(Travi!$A$1:$K$10000,BV18,8))</f>
        <v>-63.713000000000001</v>
      </c>
      <c r="CB18" s="13">
        <f ca="1">IF(BV18="","",INDEX(Travi!$A$1:$K$10000,BV18,9))</f>
        <v>-23.849</v>
      </c>
      <c r="CC18" s="13">
        <f ca="1">IF(BV18="","",INDEX(Travi!$A$1:$K$10000,BV18,10))</f>
        <v>-3.847</v>
      </c>
      <c r="CD18" s="13">
        <f ca="1">IF(BV18="","",INDEX(Travi!$A$1:$K$10000,BV18,11))</f>
        <v>-5.6589999999999998</v>
      </c>
      <c r="CE18" s="12"/>
      <c r="CF18" s="12"/>
      <c r="CG18" s="12"/>
      <c r="CH18" s="12"/>
      <c r="CI18" s="13"/>
      <c r="CJ18" s="13"/>
      <c r="CK18" s="13"/>
      <c r="CL18" s="13"/>
      <c r="CM18" s="35"/>
      <c r="CN18" s="12">
        <f t="shared" ca="1" si="12"/>
        <v>113</v>
      </c>
      <c r="CO18" s="12">
        <f ca="1">IF(CN18="","",INDEX(Travi!$A$1:$K$10000,CN18,4))</f>
        <v>3</v>
      </c>
      <c r="CP18" s="12" t="str">
        <f ca="1">IF(CN18="","",INDEX(Travi!$A$1:$K$10000,CN18,5))</f>
        <v>Vdes</v>
      </c>
      <c r="CQ18" s="13">
        <f ca="1">IF(CN18="","",INDEX(Travi!$A$1:$K$10000,CN18,6))</f>
        <v>-95.941000000000003</v>
      </c>
      <c r="CR18" s="13">
        <f ca="1">IF(CN18="","",INDEX(Travi!$A$1:$K$10000,CN18,7))</f>
        <v>-59.646999999999998</v>
      </c>
      <c r="CS18" s="13">
        <f ca="1">IF(CN18="","",INDEX(Travi!$A$1:$K$10000,CN18,8))</f>
        <v>-57.991</v>
      </c>
      <c r="CT18" s="13">
        <f ca="1">IF(CN18="","",INDEX(Travi!$A$1:$K$10000,CN18,9))</f>
        <v>-21.725000000000001</v>
      </c>
      <c r="CU18" s="13">
        <f ca="1">IF(CN18="","",INDEX(Travi!$A$1:$K$10000,CN18,10))</f>
        <v>-3.5009999999999999</v>
      </c>
      <c r="CV18" s="13">
        <f ca="1">IF(CN18="","",INDEX(Travi!$A$1:$K$10000,CN18,11))</f>
        <v>-5.15</v>
      </c>
      <c r="CW18" s="12"/>
      <c r="CX18" s="12"/>
      <c r="CY18" s="12"/>
      <c r="CZ18" s="12"/>
      <c r="DA18" s="13"/>
      <c r="DB18" s="13"/>
      <c r="DC18" s="13"/>
      <c r="DD18" s="13"/>
      <c r="DE18" s="35"/>
      <c r="DF18" s="12">
        <f t="shared" ca="1" si="13"/>
        <v>113</v>
      </c>
      <c r="DG18" s="12">
        <f ca="1">IF(DF18="","",INDEX(Travi!$A$1:$K$10000,DF18,4))</f>
        <v>3</v>
      </c>
      <c r="DH18" s="12" t="str">
        <f ca="1">IF(DF18="","",INDEX(Travi!$A$1:$K$10000,DF18,5))</f>
        <v>Vdes</v>
      </c>
      <c r="DI18" s="13">
        <f ca="1">IF(DF18="","",INDEX(Travi!$A$1:$K$10000,DF18,6))</f>
        <v>-95.941000000000003</v>
      </c>
      <c r="DJ18" s="13">
        <f ca="1">IF(DF18="","",INDEX(Travi!$A$1:$K$10000,DF18,7))</f>
        <v>-59.646999999999998</v>
      </c>
      <c r="DK18" s="13">
        <f ca="1">IF(DF18="","",INDEX(Travi!$A$1:$K$10000,DF18,8))</f>
        <v>-57.991</v>
      </c>
      <c r="DL18" s="13">
        <f ca="1">IF(DF18="","",INDEX(Travi!$A$1:$K$10000,DF18,9))</f>
        <v>-21.725000000000001</v>
      </c>
      <c r="DM18" s="13">
        <f ca="1">IF(DF18="","",INDEX(Travi!$A$1:$K$10000,DF18,10))</f>
        <v>-3.5009999999999999</v>
      </c>
      <c r="DN18" s="13">
        <f ca="1">IF(DF18="","",INDEX(Travi!$A$1:$K$10000,DF18,11))</f>
        <v>-5.15</v>
      </c>
      <c r="DO18" s="12"/>
      <c r="DP18" s="12"/>
      <c r="DQ18" s="12"/>
      <c r="DR18" s="12"/>
      <c r="DS18" s="13"/>
      <c r="DT18" s="13"/>
      <c r="DU18" s="13"/>
      <c r="DV18" s="13"/>
    </row>
    <row r="19" spans="1:126" x14ac:dyDescent="0.35">
      <c r="A19" s="11"/>
      <c r="B19" s="12">
        <f t="shared" ca="1" si="7"/>
        <v>14</v>
      </c>
      <c r="C19" s="12">
        <f ca="1">IF(B19="","",INDEX(Travi!$A$1:$K$10000,B19,4))</f>
        <v>2</v>
      </c>
      <c r="D19" s="12" t="str">
        <f ca="1">IF(B19="","",INDEX(Travi!$A$1:$K$10000,B19,5))</f>
        <v>Msin</v>
      </c>
      <c r="E19" s="13">
        <f ca="1">IF(B19="","",INDEX(Travi!$A$1:$K$10000,B19,6))</f>
        <v>-72.284999999999997</v>
      </c>
      <c r="F19" s="13">
        <f ca="1">IF(B19="","",INDEX(Travi!$A$1:$K$10000,B19,7))</f>
        <v>-45.421999999999997</v>
      </c>
      <c r="G19" s="13">
        <f ca="1">IF(B19="","",INDEX(Travi!$A$1:$K$10000,B19,8))</f>
        <v>174.33799999999999</v>
      </c>
      <c r="H19" s="13">
        <f ca="1">IF(B19="","",INDEX(Travi!$A$1:$K$10000,B19,9))</f>
        <v>64.804000000000002</v>
      </c>
      <c r="I19" s="13">
        <f ca="1">IF(B19="","",INDEX(Travi!$A$1:$K$10000,B19,10))</f>
        <v>10.279</v>
      </c>
      <c r="J19" s="13">
        <f ca="1">IF(B19="","",INDEX(Travi!$A$1:$K$10000,B19,11))</f>
        <v>15.122</v>
      </c>
      <c r="K19" s="12"/>
      <c r="L19" s="12"/>
      <c r="M19" s="12"/>
      <c r="N19" s="12"/>
      <c r="O19" s="13"/>
      <c r="P19" s="13"/>
      <c r="Q19" s="13"/>
      <c r="R19" s="13"/>
      <c r="S19" s="35"/>
      <c r="T19" s="12">
        <f t="shared" ca="1" si="8"/>
        <v>34</v>
      </c>
      <c r="U19" s="12">
        <f ca="1">IF(T19="","",INDEX(Travi!$A$1:$K$10000,T19,4))</f>
        <v>2</v>
      </c>
      <c r="V19" s="12" t="str">
        <f ca="1">IF(T19="","",INDEX(Travi!$A$1:$K$10000,T19,5))</f>
        <v>Msin</v>
      </c>
      <c r="W19" s="13">
        <f ca="1">IF(T19="","",INDEX(Travi!$A$1:$K$10000,T19,6))</f>
        <v>-51.662999999999997</v>
      </c>
      <c r="X19" s="13">
        <f ca="1">IF(T19="","",INDEX(Travi!$A$1:$K$10000,T19,7))</f>
        <v>-32.222999999999999</v>
      </c>
      <c r="Y19" s="13">
        <f ca="1">IF(T19="","",INDEX(Travi!$A$1:$K$10000,T19,8))</f>
        <v>175.791</v>
      </c>
      <c r="Z19" s="13">
        <f ca="1">IF(T19="","",INDEX(Travi!$A$1:$K$10000,T19,9))</f>
        <v>65.197999999999993</v>
      </c>
      <c r="AA19" s="13">
        <f ca="1">IF(T19="","",INDEX(Travi!$A$1:$K$10000,T19,10))</f>
        <v>10.366</v>
      </c>
      <c r="AB19" s="13">
        <f ca="1">IF(T19="","",INDEX(Travi!$A$1:$K$10000,T19,11))</f>
        <v>15.25</v>
      </c>
      <c r="AC19" s="12"/>
      <c r="AD19" s="12"/>
      <c r="AE19" s="12"/>
      <c r="AF19" s="12"/>
      <c r="AG19" s="13"/>
      <c r="AH19" s="13"/>
      <c r="AI19" s="13"/>
      <c r="AJ19" s="13"/>
      <c r="AK19" s="35"/>
      <c r="AL19" s="12">
        <f t="shared" ca="1" si="9"/>
        <v>54</v>
      </c>
      <c r="AM19" s="12">
        <f ca="1">IF(AL19="","",INDEX(Travi!$A$1:$K$10000,AL19,4))</f>
        <v>2</v>
      </c>
      <c r="AN19" s="12" t="str">
        <f ca="1">IF(AL19="","",INDEX(Travi!$A$1:$K$10000,AL19,5))</f>
        <v>Msin</v>
      </c>
      <c r="AO19" s="13">
        <f ca="1">IF(AL19="","",INDEX(Travi!$A$1:$K$10000,AL19,6))</f>
        <v>-33.052</v>
      </c>
      <c r="AP19" s="13">
        <f ca="1">IF(AL19="","",INDEX(Travi!$A$1:$K$10000,AL19,7))</f>
        <v>-21.091000000000001</v>
      </c>
      <c r="AQ19" s="13">
        <f ca="1">IF(AL19="","",INDEX(Travi!$A$1:$K$10000,AL19,8))</f>
        <v>155.18799999999999</v>
      </c>
      <c r="AR19" s="13">
        <f ca="1">IF(AL19="","",INDEX(Travi!$A$1:$K$10000,AL19,9))</f>
        <v>57.523000000000003</v>
      </c>
      <c r="AS19" s="13">
        <f ca="1">IF(AL19="","",INDEX(Travi!$A$1:$K$10000,AL19,10))</f>
        <v>9.1609999999999996</v>
      </c>
      <c r="AT19" s="13">
        <f ca="1">IF(AL19="","",INDEX(Travi!$A$1:$K$10000,AL19,11))</f>
        <v>13.478</v>
      </c>
      <c r="AU19" s="12"/>
      <c r="AV19" s="12"/>
      <c r="AW19" s="12"/>
      <c r="AX19" s="12"/>
      <c r="AY19" s="13"/>
      <c r="AZ19" s="13"/>
      <c r="BA19" s="13"/>
      <c r="BB19" s="13"/>
      <c r="BC19" s="35"/>
      <c r="BD19" s="12">
        <f t="shared" ca="1" si="10"/>
        <v>74</v>
      </c>
      <c r="BE19" s="12">
        <f ca="1">IF(BD19="","",INDEX(Travi!$A$1:$K$10000,BD19,4))</f>
        <v>2</v>
      </c>
      <c r="BF19" s="12" t="str">
        <f ca="1">IF(BD19="","",INDEX(Travi!$A$1:$K$10000,BD19,5))</f>
        <v>Msin</v>
      </c>
      <c r="BG19" s="13">
        <f ca="1">IF(BD19="","",INDEX(Travi!$A$1:$K$10000,BD19,6))</f>
        <v>-43.734999999999999</v>
      </c>
      <c r="BH19" s="13">
        <f ca="1">IF(BD19="","",INDEX(Travi!$A$1:$K$10000,BD19,7))</f>
        <v>-27.34</v>
      </c>
      <c r="BI19" s="13">
        <f ca="1">IF(BD19="","",INDEX(Travi!$A$1:$K$10000,BD19,8))</f>
        <v>87.206000000000003</v>
      </c>
      <c r="BJ19" s="13">
        <f ca="1">IF(BD19="","",INDEX(Travi!$A$1:$K$10000,BD19,9))</f>
        <v>32.215000000000003</v>
      </c>
      <c r="BK19" s="13">
        <f ca="1">IF(BD19="","",INDEX(Travi!$A$1:$K$10000,BD19,10))</f>
        <v>5.1420000000000003</v>
      </c>
      <c r="BL19" s="13">
        <f ca="1">IF(BD19="","",INDEX(Travi!$A$1:$K$10000,BD19,11))</f>
        <v>7.5650000000000004</v>
      </c>
      <c r="BM19" s="12"/>
      <c r="BN19" s="12"/>
      <c r="BO19" s="12"/>
      <c r="BP19" s="12"/>
      <c r="BQ19" s="13"/>
      <c r="BR19" s="13"/>
      <c r="BS19" s="13"/>
      <c r="BT19" s="13"/>
      <c r="BU19" s="35"/>
      <c r="BV19" s="12">
        <f t="shared" ca="1" si="11"/>
        <v>94</v>
      </c>
      <c r="BW19" s="12">
        <f ca="1">IF(BV19="","",INDEX(Travi!$A$1:$K$10000,BV19,4))</f>
        <v>2</v>
      </c>
      <c r="BX19" s="12" t="str">
        <f ca="1">IF(BV19="","",INDEX(Travi!$A$1:$K$10000,BV19,5))</f>
        <v>Msin</v>
      </c>
      <c r="BY19" s="13">
        <f ca="1">IF(BV19="","",INDEX(Travi!$A$1:$K$10000,BV19,6))</f>
        <v>-71.319999999999993</v>
      </c>
      <c r="BZ19" s="13">
        <f ca="1">IF(BV19="","",INDEX(Travi!$A$1:$K$10000,BV19,7))</f>
        <v>-44.396000000000001</v>
      </c>
      <c r="CA19" s="13">
        <f ca="1">IF(BV19="","",INDEX(Travi!$A$1:$K$10000,BV19,8))</f>
        <v>166.32900000000001</v>
      </c>
      <c r="CB19" s="13">
        <f ca="1">IF(BV19="","",INDEX(Travi!$A$1:$K$10000,BV19,9))</f>
        <v>61.738999999999997</v>
      </c>
      <c r="CC19" s="13">
        <f ca="1">IF(BV19="","",INDEX(Travi!$A$1:$K$10000,BV19,10))</f>
        <v>9.8140000000000001</v>
      </c>
      <c r="CD19" s="13">
        <f ca="1">IF(BV19="","",INDEX(Travi!$A$1:$K$10000,BV19,11))</f>
        <v>14.438000000000001</v>
      </c>
      <c r="CE19" s="12"/>
      <c r="CF19" s="12"/>
      <c r="CG19" s="12"/>
      <c r="CH19" s="12"/>
      <c r="CI19" s="13"/>
      <c r="CJ19" s="13"/>
      <c r="CK19" s="13"/>
      <c r="CL19" s="13"/>
      <c r="CM19" s="35"/>
      <c r="CN19" s="12">
        <f t="shared" ca="1" si="12"/>
        <v>114</v>
      </c>
      <c r="CO19" s="12">
        <f ca="1">IF(CN19="","",INDEX(Travi!$A$1:$K$10000,CN19,4))</f>
        <v>2</v>
      </c>
      <c r="CP19" s="12" t="str">
        <f ca="1">IF(CN19="","",INDEX(Travi!$A$1:$K$10000,CN19,5))</f>
        <v>Msin</v>
      </c>
      <c r="CQ19" s="13">
        <f ca="1">IF(CN19="","",INDEX(Travi!$A$1:$K$10000,CN19,6))</f>
        <v>-45.628</v>
      </c>
      <c r="CR19" s="13">
        <f ca="1">IF(CN19="","",INDEX(Travi!$A$1:$K$10000,CN19,7))</f>
        <v>-28.297000000000001</v>
      </c>
      <c r="CS19" s="13">
        <f ca="1">IF(CN19="","",INDEX(Travi!$A$1:$K$10000,CN19,8))</f>
        <v>150.21700000000001</v>
      </c>
      <c r="CT19" s="13">
        <f ca="1">IF(CN19="","",INDEX(Travi!$A$1:$K$10000,CN19,9))</f>
        <v>55.68</v>
      </c>
      <c r="CU19" s="13">
        <f ca="1">IF(CN19="","",INDEX(Travi!$A$1:$K$10000,CN19,10))</f>
        <v>8.8469999999999995</v>
      </c>
      <c r="CV19" s="13">
        <f ca="1">IF(CN19="","",INDEX(Travi!$A$1:$K$10000,CN19,11))</f>
        <v>13.016</v>
      </c>
      <c r="CW19" s="12"/>
      <c r="CX19" s="12"/>
      <c r="CY19" s="12"/>
      <c r="CZ19" s="12"/>
      <c r="DA19" s="13"/>
      <c r="DB19" s="13"/>
      <c r="DC19" s="13"/>
      <c r="DD19" s="13"/>
      <c r="DE19" s="35"/>
      <c r="DF19" s="12">
        <f t="shared" ca="1" si="13"/>
        <v>114</v>
      </c>
      <c r="DG19" s="12">
        <f ca="1">IF(DF19="","",INDEX(Travi!$A$1:$K$10000,DF19,4))</f>
        <v>2</v>
      </c>
      <c r="DH19" s="12" t="str">
        <f ca="1">IF(DF19="","",INDEX(Travi!$A$1:$K$10000,DF19,5))</f>
        <v>Msin</v>
      </c>
      <c r="DI19" s="13">
        <f ca="1">IF(DF19="","",INDEX(Travi!$A$1:$K$10000,DF19,6))</f>
        <v>-45.628</v>
      </c>
      <c r="DJ19" s="13">
        <f ca="1">IF(DF19="","",INDEX(Travi!$A$1:$K$10000,DF19,7))</f>
        <v>-28.297000000000001</v>
      </c>
      <c r="DK19" s="13">
        <f ca="1">IF(DF19="","",INDEX(Travi!$A$1:$K$10000,DF19,8))</f>
        <v>150.21700000000001</v>
      </c>
      <c r="DL19" s="13">
        <f ca="1">IF(DF19="","",INDEX(Travi!$A$1:$K$10000,DF19,9))</f>
        <v>55.68</v>
      </c>
      <c r="DM19" s="13">
        <f ca="1">IF(DF19="","",INDEX(Travi!$A$1:$K$10000,DF19,10))</f>
        <v>8.8469999999999995</v>
      </c>
      <c r="DN19" s="13">
        <f ca="1">IF(DF19="","",INDEX(Travi!$A$1:$K$10000,DF19,11))</f>
        <v>13.016</v>
      </c>
      <c r="DO19" s="12"/>
      <c r="DP19" s="12"/>
      <c r="DQ19" s="12"/>
      <c r="DR19" s="12"/>
      <c r="DS19" s="13"/>
      <c r="DT19" s="13"/>
      <c r="DU19" s="13"/>
      <c r="DV19" s="13"/>
    </row>
    <row r="20" spans="1:126" x14ac:dyDescent="0.35">
      <c r="A20" s="11"/>
      <c r="B20" s="12">
        <f t="shared" ca="1" si="7"/>
        <v>15</v>
      </c>
      <c r="C20" s="12">
        <f ca="1">IF(B20="","",INDEX(Travi!$A$1:$K$10000,B20,4))</f>
        <v>2</v>
      </c>
      <c r="D20" s="12" t="str">
        <f ca="1">IF(B20="","",INDEX(Travi!$A$1:$K$10000,B20,5))</f>
        <v>Mdes</v>
      </c>
      <c r="E20" s="13">
        <f ca="1">IF(B20="","",INDEX(Travi!$A$1:$K$10000,B20,6))</f>
        <v>-65.498000000000005</v>
      </c>
      <c r="F20" s="13">
        <f ca="1">IF(B20="","",INDEX(Travi!$A$1:$K$10000,B20,7))</f>
        <v>-40.600999999999999</v>
      </c>
      <c r="G20" s="13">
        <f ca="1">IF(B20="","",INDEX(Travi!$A$1:$K$10000,B20,8))</f>
        <v>-162.16</v>
      </c>
      <c r="H20" s="13">
        <f ca="1">IF(B20="","",INDEX(Travi!$A$1:$K$10000,B20,9))</f>
        <v>-60.201999999999998</v>
      </c>
      <c r="I20" s="13">
        <f ca="1">IF(B20="","",INDEX(Travi!$A$1:$K$10000,B20,10))</f>
        <v>-9.5570000000000004</v>
      </c>
      <c r="J20" s="13">
        <f ca="1">IF(B20="","",INDEX(Travi!$A$1:$K$10000,B20,11))</f>
        <v>-14.061</v>
      </c>
      <c r="K20" s="12"/>
      <c r="L20" s="12"/>
      <c r="M20" s="12"/>
      <c r="N20" s="12"/>
      <c r="O20" s="13"/>
      <c r="P20" s="13"/>
      <c r="Q20" s="13"/>
      <c r="R20" s="13"/>
      <c r="S20" s="35"/>
      <c r="T20" s="12">
        <f t="shared" ca="1" si="8"/>
        <v>35</v>
      </c>
      <c r="U20" s="12">
        <f ca="1">IF(T20="","",INDEX(Travi!$A$1:$K$10000,T20,4))</f>
        <v>2</v>
      </c>
      <c r="V20" s="12" t="str">
        <f ca="1">IF(T20="","",INDEX(Travi!$A$1:$K$10000,T20,5))</f>
        <v>Mdes</v>
      </c>
      <c r="W20" s="13">
        <f ca="1">IF(T20="","",INDEX(Travi!$A$1:$K$10000,T20,6))</f>
        <v>-60.249000000000002</v>
      </c>
      <c r="X20" s="13">
        <f ca="1">IF(T20="","",INDEX(Travi!$A$1:$K$10000,T20,7))</f>
        <v>-37.622</v>
      </c>
      <c r="Y20" s="13">
        <f ca="1">IF(T20="","",INDEX(Travi!$A$1:$K$10000,T20,8))</f>
        <v>-176.09399999999999</v>
      </c>
      <c r="Z20" s="13">
        <f ca="1">IF(T20="","",INDEX(Travi!$A$1:$K$10000,T20,9))</f>
        <v>-65.337999999999994</v>
      </c>
      <c r="AA20" s="13">
        <f ca="1">IF(T20="","",INDEX(Travi!$A$1:$K$10000,T20,10))</f>
        <v>-10.382999999999999</v>
      </c>
      <c r="AB20" s="13">
        <f ca="1">IF(T20="","",INDEX(Travi!$A$1:$K$10000,T20,11))</f>
        <v>-15.276</v>
      </c>
      <c r="AC20" s="12"/>
      <c r="AD20" s="12"/>
      <c r="AE20" s="12"/>
      <c r="AF20" s="12"/>
      <c r="AG20" s="13"/>
      <c r="AH20" s="13"/>
      <c r="AI20" s="13"/>
      <c r="AJ20" s="13"/>
      <c r="AK20" s="35"/>
      <c r="AL20" s="12">
        <f t="shared" ca="1" si="9"/>
        <v>55</v>
      </c>
      <c r="AM20" s="12">
        <f ca="1">IF(AL20="","",INDEX(Travi!$A$1:$K$10000,AL20,4))</f>
        <v>2</v>
      </c>
      <c r="AN20" s="12" t="str">
        <f ca="1">IF(AL20="","",INDEX(Travi!$A$1:$K$10000,AL20,5))</f>
        <v>Mdes</v>
      </c>
      <c r="AO20" s="13">
        <f ca="1">IF(AL20="","",INDEX(Travi!$A$1:$K$10000,AL20,6))</f>
        <v>-40.249000000000002</v>
      </c>
      <c r="AP20" s="13">
        <f ca="1">IF(AL20="","",INDEX(Travi!$A$1:$K$10000,AL20,7))</f>
        <v>-25.641999999999999</v>
      </c>
      <c r="AQ20" s="13">
        <f ca="1">IF(AL20="","",INDEX(Travi!$A$1:$K$10000,AL20,8))</f>
        <v>-88.734999999999999</v>
      </c>
      <c r="AR20" s="13">
        <f ca="1">IF(AL20="","",INDEX(Travi!$A$1:$K$10000,AL20,9))</f>
        <v>-32.777999999999999</v>
      </c>
      <c r="AS20" s="13">
        <f ca="1">IF(AL20="","",INDEX(Travi!$A$1:$K$10000,AL20,10))</f>
        <v>-5.2350000000000003</v>
      </c>
      <c r="AT20" s="13">
        <f ca="1">IF(AL20="","",INDEX(Travi!$A$1:$K$10000,AL20,11))</f>
        <v>-7.702</v>
      </c>
      <c r="AU20" s="12"/>
      <c r="AV20" s="12"/>
      <c r="AW20" s="12"/>
      <c r="AX20" s="12"/>
      <c r="AY20" s="13"/>
      <c r="AZ20" s="13"/>
      <c r="BA20" s="13"/>
      <c r="BB20" s="13"/>
      <c r="BC20" s="35"/>
      <c r="BD20" s="12">
        <f t="shared" ca="1" si="10"/>
        <v>75</v>
      </c>
      <c r="BE20" s="12">
        <f ca="1">IF(BD20="","",INDEX(Travi!$A$1:$K$10000,BD20,4))</f>
        <v>2</v>
      </c>
      <c r="BF20" s="12" t="str">
        <f ca="1">IF(BD20="","",INDEX(Travi!$A$1:$K$10000,BD20,5))</f>
        <v>Mdes</v>
      </c>
      <c r="BG20" s="13">
        <f ca="1">IF(BD20="","",INDEX(Travi!$A$1:$K$10000,BD20,6))</f>
        <v>-44.326999999999998</v>
      </c>
      <c r="BH20" s="13">
        <f ca="1">IF(BD20="","",INDEX(Travi!$A$1:$K$10000,BD20,7))</f>
        <v>-27.69</v>
      </c>
      <c r="BI20" s="13">
        <f ca="1">IF(BD20="","",INDEX(Travi!$A$1:$K$10000,BD20,8))</f>
        <v>-154.74299999999999</v>
      </c>
      <c r="BJ20" s="13">
        <f ca="1">IF(BD20="","",INDEX(Travi!$A$1:$K$10000,BD20,9))</f>
        <v>-57.363</v>
      </c>
      <c r="BK20" s="13">
        <f ca="1">IF(BD20="","",INDEX(Travi!$A$1:$K$10000,BD20,10))</f>
        <v>-9.1319999999999997</v>
      </c>
      <c r="BL20" s="13">
        <f ca="1">IF(BD20="","",INDEX(Travi!$A$1:$K$10000,BD20,11))</f>
        <v>-13.433999999999999</v>
      </c>
      <c r="BM20" s="12"/>
      <c r="BN20" s="12"/>
      <c r="BO20" s="12"/>
      <c r="BP20" s="12"/>
      <c r="BQ20" s="13"/>
      <c r="BR20" s="13"/>
      <c r="BS20" s="13"/>
      <c r="BT20" s="13"/>
      <c r="BU20" s="35"/>
      <c r="BV20" s="12">
        <f t="shared" ca="1" si="11"/>
        <v>95</v>
      </c>
      <c r="BW20" s="12">
        <f ca="1">IF(BV20="","",INDEX(Travi!$A$1:$K$10000,BV20,4))</f>
        <v>2</v>
      </c>
      <c r="BX20" s="12" t="str">
        <f ca="1">IF(BV20="","",INDEX(Travi!$A$1:$K$10000,BV20,5))</f>
        <v>Mdes</v>
      </c>
      <c r="BY20" s="13">
        <f ca="1">IF(BV20="","",INDEX(Travi!$A$1:$K$10000,BV20,6))</f>
        <v>-75.344999999999999</v>
      </c>
      <c r="BZ20" s="13">
        <f ca="1">IF(BV20="","",INDEX(Travi!$A$1:$K$10000,BV20,7))</f>
        <v>-46.790999999999997</v>
      </c>
      <c r="CA20" s="13">
        <f ca="1">IF(BV20="","",INDEX(Travi!$A$1:$K$10000,BV20,8))</f>
        <v>-166.69</v>
      </c>
      <c r="CB20" s="13">
        <f ca="1">IF(BV20="","",INDEX(Travi!$A$1:$K$10000,BV20,9))</f>
        <v>-61.871000000000002</v>
      </c>
      <c r="CC20" s="13">
        <f ca="1">IF(BV20="","",INDEX(Travi!$A$1:$K$10000,BV20,10))</f>
        <v>-9.8360000000000003</v>
      </c>
      <c r="CD20" s="13">
        <f ca="1">IF(BV20="","",INDEX(Travi!$A$1:$K$10000,BV20,11))</f>
        <v>-14.471</v>
      </c>
      <c r="CE20" s="12"/>
      <c r="CF20" s="12"/>
      <c r="CG20" s="12"/>
      <c r="CH20" s="12"/>
      <c r="CI20" s="13"/>
      <c r="CJ20" s="13"/>
      <c r="CK20" s="13"/>
      <c r="CL20" s="13"/>
      <c r="CM20" s="35"/>
      <c r="CN20" s="12">
        <f t="shared" ca="1" si="12"/>
        <v>115</v>
      </c>
      <c r="CO20" s="12">
        <f ca="1">IF(CN20="","",INDEX(Travi!$A$1:$K$10000,CN20,4))</f>
        <v>2</v>
      </c>
      <c r="CP20" s="12" t="str">
        <f ca="1">IF(CN20="","",INDEX(Travi!$A$1:$K$10000,CN20,5))</f>
        <v>Mdes</v>
      </c>
      <c r="CQ20" s="13">
        <f ca="1">IF(CN20="","",INDEX(Travi!$A$1:$K$10000,CN20,6))</f>
        <v>-44.686</v>
      </c>
      <c r="CR20" s="13">
        <f ca="1">IF(CN20="","",INDEX(Travi!$A$1:$K$10000,CN20,7))</f>
        <v>-27.866</v>
      </c>
      <c r="CS20" s="13">
        <f ca="1">IF(CN20="","",INDEX(Travi!$A$1:$K$10000,CN20,8))</f>
        <v>-119.327</v>
      </c>
      <c r="CT20" s="13">
        <f ca="1">IF(CN20="","",INDEX(Travi!$A$1:$K$10000,CN20,9))</f>
        <v>-44.133000000000003</v>
      </c>
      <c r="CU20" s="13">
        <f ca="1">IF(CN20="","",INDEX(Travi!$A$1:$K$10000,CN20,10))</f>
        <v>-7.0259999999999998</v>
      </c>
      <c r="CV20" s="13">
        <f ca="1">IF(CN20="","",INDEX(Travi!$A$1:$K$10000,CN20,11))</f>
        <v>-10.336</v>
      </c>
      <c r="CW20" s="12"/>
      <c r="CX20" s="12"/>
      <c r="CY20" s="12"/>
      <c r="CZ20" s="12"/>
      <c r="DA20" s="13"/>
      <c r="DB20" s="13"/>
      <c r="DC20" s="13"/>
      <c r="DD20" s="13"/>
      <c r="DE20" s="35"/>
      <c r="DF20" s="12">
        <f t="shared" ca="1" si="13"/>
        <v>115</v>
      </c>
      <c r="DG20" s="12">
        <f ca="1">IF(DF20="","",INDEX(Travi!$A$1:$K$10000,DF20,4))</f>
        <v>2</v>
      </c>
      <c r="DH20" s="12" t="str">
        <f ca="1">IF(DF20="","",INDEX(Travi!$A$1:$K$10000,DF20,5))</f>
        <v>Mdes</v>
      </c>
      <c r="DI20" s="13">
        <f ca="1">IF(DF20="","",INDEX(Travi!$A$1:$K$10000,DF20,6))</f>
        <v>-44.686</v>
      </c>
      <c r="DJ20" s="13">
        <f ca="1">IF(DF20="","",INDEX(Travi!$A$1:$K$10000,DF20,7))</f>
        <v>-27.866</v>
      </c>
      <c r="DK20" s="13">
        <f ca="1">IF(DF20="","",INDEX(Travi!$A$1:$K$10000,DF20,8))</f>
        <v>-119.327</v>
      </c>
      <c r="DL20" s="13">
        <f ca="1">IF(DF20="","",INDEX(Travi!$A$1:$K$10000,DF20,9))</f>
        <v>-44.133000000000003</v>
      </c>
      <c r="DM20" s="13">
        <f ca="1">IF(DF20="","",INDEX(Travi!$A$1:$K$10000,DF20,10))</f>
        <v>-7.0259999999999998</v>
      </c>
      <c r="DN20" s="13">
        <f ca="1">IF(DF20="","",INDEX(Travi!$A$1:$K$10000,DF20,11))</f>
        <v>-10.336</v>
      </c>
      <c r="DO20" s="12"/>
      <c r="DP20" s="12"/>
      <c r="DQ20" s="12"/>
      <c r="DR20" s="12"/>
      <c r="DS20" s="13"/>
      <c r="DT20" s="13"/>
      <c r="DU20" s="13"/>
      <c r="DV20" s="13"/>
    </row>
    <row r="21" spans="1:126" x14ac:dyDescent="0.35">
      <c r="A21" s="11"/>
      <c r="B21" s="12">
        <f t="shared" ca="1" si="7"/>
        <v>16</v>
      </c>
      <c r="C21" s="12">
        <f ca="1">IF(B21="","",INDEX(Travi!$A$1:$K$10000,B21,4))</f>
        <v>2</v>
      </c>
      <c r="D21" s="12" t="str">
        <f ca="1">IF(B21="","",INDEX(Travi!$A$1:$K$10000,B21,5))</f>
        <v>Vsin</v>
      </c>
      <c r="E21" s="13">
        <f ca="1">IF(B21="","",INDEX(Travi!$A$1:$K$10000,B21,6))</f>
        <v>103.123</v>
      </c>
      <c r="F21" s="13">
        <f ca="1">IF(B21="","",INDEX(Travi!$A$1:$K$10000,B21,7))</f>
        <v>64.459999999999994</v>
      </c>
      <c r="G21" s="13">
        <f ca="1">IF(B21="","",INDEX(Travi!$A$1:$K$10000,B21,8))</f>
        <v>-78.254999999999995</v>
      </c>
      <c r="H21" s="13">
        <f ca="1">IF(B21="","",INDEX(Travi!$A$1:$K$10000,B21,9))</f>
        <v>-29.071000000000002</v>
      </c>
      <c r="I21" s="13">
        <f ca="1">IF(B21="","",INDEX(Travi!$A$1:$K$10000,B21,10))</f>
        <v>-4.6130000000000004</v>
      </c>
      <c r="J21" s="13">
        <f ca="1">IF(B21="","",INDEX(Travi!$A$1:$K$10000,B21,11))</f>
        <v>-6.7869999999999999</v>
      </c>
      <c r="K21" s="12"/>
      <c r="L21" s="12"/>
      <c r="M21" s="12"/>
      <c r="N21" s="12"/>
      <c r="O21" s="13"/>
      <c r="P21" s="13"/>
      <c r="Q21" s="13"/>
      <c r="R21" s="13"/>
      <c r="S21" s="35"/>
      <c r="T21" s="12">
        <f t="shared" ca="1" si="8"/>
        <v>36</v>
      </c>
      <c r="U21" s="12">
        <f ca="1">IF(T21="","",INDEX(Travi!$A$1:$K$10000,T21,4))</f>
        <v>2</v>
      </c>
      <c r="V21" s="12" t="str">
        <f ca="1">IF(T21="","",INDEX(Travi!$A$1:$K$10000,T21,5))</f>
        <v>Vsin</v>
      </c>
      <c r="W21" s="13">
        <f ca="1">IF(T21="","",INDEX(Travi!$A$1:$K$10000,T21,6))</f>
        <v>87.477999999999994</v>
      </c>
      <c r="X21" s="13">
        <f ca="1">IF(T21="","",INDEX(Travi!$A$1:$K$10000,T21,7))</f>
        <v>54.552999999999997</v>
      </c>
      <c r="Y21" s="13">
        <f ca="1">IF(T21="","",INDEX(Travi!$A$1:$K$10000,T21,8))</f>
        <v>-92.600999999999999</v>
      </c>
      <c r="Z21" s="13">
        <f ca="1">IF(T21="","",INDEX(Travi!$A$1:$K$10000,T21,9))</f>
        <v>-34.351999999999997</v>
      </c>
      <c r="AA21" s="13">
        <f ca="1">IF(T21="","",INDEX(Travi!$A$1:$K$10000,T21,10))</f>
        <v>-5.46</v>
      </c>
      <c r="AB21" s="13">
        <f ca="1">IF(T21="","",INDEX(Travi!$A$1:$K$10000,T21,11))</f>
        <v>-8.0329999999999995</v>
      </c>
      <c r="AC21" s="12"/>
      <c r="AD21" s="12"/>
      <c r="AE21" s="12"/>
      <c r="AF21" s="12"/>
      <c r="AG21" s="13"/>
      <c r="AH21" s="13"/>
      <c r="AI21" s="13"/>
      <c r="AJ21" s="13"/>
      <c r="AK21" s="35"/>
      <c r="AL21" s="12">
        <f t="shared" ca="1" si="9"/>
        <v>56</v>
      </c>
      <c r="AM21" s="12">
        <f ca="1">IF(AL21="","",INDEX(Travi!$A$1:$K$10000,AL21,4))</f>
        <v>2</v>
      </c>
      <c r="AN21" s="12" t="str">
        <f ca="1">IF(AL21="","",INDEX(Travi!$A$1:$K$10000,AL21,5))</f>
        <v>Vsin</v>
      </c>
      <c r="AO21" s="13">
        <f ca="1">IF(AL21="","",INDEX(Travi!$A$1:$K$10000,AL21,6))</f>
        <v>60.470999999999997</v>
      </c>
      <c r="AP21" s="13">
        <f ca="1">IF(AL21="","",INDEX(Travi!$A$1:$K$10000,AL21,7))</f>
        <v>39.026000000000003</v>
      </c>
      <c r="AQ21" s="13">
        <f ca="1">IF(AL21="","",INDEX(Travi!$A$1:$K$10000,AL21,8))</f>
        <v>-76.225999999999999</v>
      </c>
      <c r="AR21" s="13">
        <f ca="1">IF(AL21="","",INDEX(Travi!$A$1:$K$10000,AL21,9))</f>
        <v>-28.219000000000001</v>
      </c>
      <c r="AS21" s="13">
        <f ca="1">IF(AL21="","",INDEX(Travi!$A$1:$K$10000,AL21,10))</f>
        <v>-4.4989999999999997</v>
      </c>
      <c r="AT21" s="13">
        <f ca="1">IF(AL21="","",INDEX(Travi!$A$1:$K$10000,AL21,11))</f>
        <v>-6.6189999999999998</v>
      </c>
      <c r="AU21" s="12"/>
      <c r="AV21" s="12"/>
      <c r="AW21" s="12"/>
      <c r="AX21" s="12"/>
      <c r="AY21" s="13"/>
      <c r="AZ21" s="13"/>
      <c r="BA21" s="13"/>
      <c r="BB21" s="13"/>
      <c r="BC21" s="35"/>
      <c r="BD21" s="12">
        <f t="shared" ca="1" si="10"/>
        <v>76</v>
      </c>
      <c r="BE21" s="12">
        <f ca="1">IF(BD21="","",INDEX(Travi!$A$1:$K$10000,BD21,4))</f>
        <v>2</v>
      </c>
      <c r="BF21" s="12" t="str">
        <f ca="1">IF(BD21="","",INDEX(Travi!$A$1:$K$10000,BD21,5))</f>
        <v>Vsin</v>
      </c>
      <c r="BG21" s="13">
        <f ca="1">IF(BD21="","",INDEX(Travi!$A$1:$K$10000,BD21,6))</f>
        <v>82.150999999999996</v>
      </c>
      <c r="BH21" s="13">
        <f ca="1">IF(BD21="","",INDEX(Travi!$A$1:$K$10000,BD21,7))</f>
        <v>51.075000000000003</v>
      </c>
      <c r="BI21" s="13">
        <f ca="1">IF(BD21="","",INDEX(Travi!$A$1:$K$10000,BD21,8))</f>
        <v>-75.608999999999995</v>
      </c>
      <c r="BJ21" s="13">
        <f ca="1">IF(BD21="","",INDEX(Travi!$A$1:$K$10000,BD21,9))</f>
        <v>-27.992999999999999</v>
      </c>
      <c r="BK21" s="13">
        <f ca="1">IF(BD21="","",INDEX(Travi!$A$1:$K$10000,BD21,10))</f>
        <v>-4.46</v>
      </c>
      <c r="BL21" s="13">
        <f ca="1">IF(BD21="","",INDEX(Travi!$A$1:$K$10000,BD21,11))</f>
        <v>-6.5620000000000003</v>
      </c>
      <c r="BM21" s="12"/>
      <c r="BN21" s="12"/>
      <c r="BO21" s="12"/>
      <c r="BP21" s="12"/>
      <c r="BQ21" s="13"/>
      <c r="BR21" s="13"/>
      <c r="BS21" s="13"/>
      <c r="BT21" s="13"/>
      <c r="BU21" s="35"/>
      <c r="BV21" s="12">
        <f t="shared" ca="1" si="11"/>
        <v>96</v>
      </c>
      <c r="BW21" s="12">
        <f ca="1">IF(BV21="","",INDEX(Travi!$A$1:$K$10000,BV21,4))</f>
        <v>2</v>
      </c>
      <c r="BX21" s="12" t="str">
        <f ca="1">IF(BV21="","",INDEX(Travi!$A$1:$K$10000,BV21,5))</f>
        <v>Vsin</v>
      </c>
      <c r="BY21" s="13">
        <f ca="1">IF(BV21="","",INDEX(Travi!$A$1:$K$10000,BV21,6))</f>
        <v>107.108</v>
      </c>
      <c r="BZ21" s="13">
        <f ca="1">IF(BV21="","",INDEX(Travi!$A$1:$K$10000,BV21,7))</f>
        <v>66.608999999999995</v>
      </c>
      <c r="CA21" s="13">
        <f ca="1">IF(BV21="","",INDEX(Travi!$A$1:$K$10000,BV21,8))</f>
        <v>-79.290000000000006</v>
      </c>
      <c r="CB21" s="13">
        <f ca="1">IF(BV21="","",INDEX(Travi!$A$1:$K$10000,BV21,9))</f>
        <v>-29.431000000000001</v>
      </c>
      <c r="CC21" s="13">
        <f ca="1">IF(BV21="","",INDEX(Travi!$A$1:$K$10000,BV21,10))</f>
        <v>-4.6790000000000003</v>
      </c>
      <c r="CD21" s="13">
        <f ca="1">IF(BV21="","",INDEX(Travi!$A$1:$K$10000,BV21,11))</f>
        <v>-6.883</v>
      </c>
      <c r="CE21" s="12"/>
      <c r="CF21" s="12"/>
      <c r="CG21" s="12"/>
      <c r="CH21" s="12"/>
      <c r="CI21" s="13"/>
      <c r="CJ21" s="13"/>
      <c r="CK21" s="13"/>
      <c r="CL21" s="13"/>
      <c r="CM21" s="35"/>
      <c r="CN21" s="12">
        <f t="shared" ca="1" si="12"/>
        <v>116</v>
      </c>
      <c r="CO21" s="12">
        <f ca="1">IF(CN21="","",INDEX(Travi!$A$1:$K$10000,CN21,4))</f>
        <v>2</v>
      </c>
      <c r="CP21" s="12" t="str">
        <f ca="1">IF(CN21="","",INDEX(Travi!$A$1:$K$10000,CN21,5))</f>
        <v>Vsin</v>
      </c>
      <c r="CQ21" s="13">
        <f ca="1">IF(CN21="","",INDEX(Travi!$A$1:$K$10000,CN21,6))</f>
        <v>92.888999999999996</v>
      </c>
      <c r="CR21" s="13">
        <f ca="1">IF(CN21="","",INDEX(Travi!$A$1:$K$10000,CN21,7))</f>
        <v>57.701999999999998</v>
      </c>
      <c r="CS21" s="13">
        <f ca="1">IF(CN21="","",INDEX(Travi!$A$1:$K$10000,CN21,8))</f>
        <v>-74.873000000000005</v>
      </c>
      <c r="CT21" s="13">
        <f ca="1">IF(CN21="","",INDEX(Travi!$A$1:$K$10000,CN21,9))</f>
        <v>-27.725999999999999</v>
      </c>
      <c r="CU21" s="13">
        <f ca="1">IF(CN21="","",INDEX(Travi!$A$1:$K$10000,CN21,10))</f>
        <v>-4.4089999999999998</v>
      </c>
      <c r="CV21" s="13">
        <f ca="1">IF(CN21="","",INDEX(Travi!$A$1:$K$10000,CN21,11))</f>
        <v>-6.4870000000000001</v>
      </c>
      <c r="CW21" s="12"/>
      <c r="CX21" s="12"/>
      <c r="CY21" s="12"/>
      <c r="CZ21" s="12"/>
      <c r="DA21" s="13"/>
      <c r="DB21" s="13"/>
      <c r="DC21" s="13"/>
      <c r="DD21" s="13"/>
      <c r="DE21" s="35"/>
      <c r="DF21" s="12">
        <f t="shared" ca="1" si="13"/>
        <v>116</v>
      </c>
      <c r="DG21" s="12">
        <f ca="1">IF(DF21="","",INDEX(Travi!$A$1:$K$10000,DF21,4))</f>
        <v>2</v>
      </c>
      <c r="DH21" s="12" t="str">
        <f ca="1">IF(DF21="","",INDEX(Travi!$A$1:$K$10000,DF21,5))</f>
        <v>Vsin</v>
      </c>
      <c r="DI21" s="13">
        <f ca="1">IF(DF21="","",INDEX(Travi!$A$1:$K$10000,DF21,6))</f>
        <v>92.888999999999996</v>
      </c>
      <c r="DJ21" s="13">
        <f ca="1">IF(DF21="","",INDEX(Travi!$A$1:$K$10000,DF21,7))</f>
        <v>57.701999999999998</v>
      </c>
      <c r="DK21" s="13">
        <f ca="1">IF(DF21="","",INDEX(Travi!$A$1:$K$10000,DF21,8))</f>
        <v>-74.873000000000005</v>
      </c>
      <c r="DL21" s="13">
        <f ca="1">IF(DF21="","",INDEX(Travi!$A$1:$K$10000,DF21,9))</f>
        <v>-27.725999999999999</v>
      </c>
      <c r="DM21" s="13">
        <f ca="1">IF(DF21="","",INDEX(Travi!$A$1:$K$10000,DF21,10))</f>
        <v>-4.4089999999999998</v>
      </c>
      <c r="DN21" s="13">
        <f ca="1">IF(DF21="","",INDEX(Travi!$A$1:$K$10000,DF21,11))</f>
        <v>-6.4870000000000001</v>
      </c>
      <c r="DO21" s="12"/>
      <c r="DP21" s="12"/>
      <c r="DQ21" s="12"/>
      <c r="DR21" s="12"/>
      <c r="DS21" s="13"/>
      <c r="DT21" s="13"/>
      <c r="DU21" s="13"/>
      <c r="DV21" s="13"/>
    </row>
    <row r="22" spans="1:126" x14ac:dyDescent="0.35">
      <c r="A22" s="11"/>
      <c r="B22" s="12">
        <f t="shared" ca="1" si="7"/>
        <v>17</v>
      </c>
      <c r="C22" s="12">
        <f ca="1">IF(B22="","",INDEX(Travi!$A$1:$K$10000,B22,4))</f>
        <v>2</v>
      </c>
      <c r="D22" s="12" t="str">
        <f ca="1">IF(B22="","",INDEX(Travi!$A$1:$K$10000,B22,5))</f>
        <v>Vdes</v>
      </c>
      <c r="E22" s="13">
        <f ca="1">IF(B22="","",INDEX(Travi!$A$1:$K$10000,B22,6))</f>
        <v>-99.965999999999994</v>
      </c>
      <c r="F22" s="13">
        <f ca="1">IF(B22="","",INDEX(Travi!$A$1:$K$10000,B22,7))</f>
        <v>-62.218000000000004</v>
      </c>
      <c r="G22" s="13">
        <f ca="1">IF(B22="","",INDEX(Travi!$A$1:$K$10000,B22,8))</f>
        <v>-78.254999999999995</v>
      </c>
      <c r="H22" s="13">
        <f ca="1">IF(B22="","",INDEX(Travi!$A$1:$K$10000,B22,9))</f>
        <v>-29.071000000000002</v>
      </c>
      <c r="I22" s="13">
        <f ca="1">IF(B22="","",INDEX(Travi!$A$1:$K$10000,B22,10))</f>
        <v>-4.6130000000000004</v>
      </c>
      <c r="J22" s="13">
        <f ca="1">IF(B22="","",INDEX(Travi!$A$1:$K$10000,B22,11))</f>
        <v>-6.7869999999999999</v>
      </c>
      <c r="K22" s="12"/>
      <c r="L22" s="12"/>
      <c r="M22" s="12"/>
      <c r="N22" s="12"/>
      <c r="O22" s="13"/>
      <c r="P22" s="13"/>
      <c r="Q22" s="13"/>
      <c r="R22" s="13"/>
      <c r="S22" s="35"/>
      <c r="T22" s="12">
        <f t="shared" ca="1" si="8"/>
        <v>37</v>
      </c>
      <c r="U22" s="12">
        <f ca="1">IF(T22="","",INDEX(Travi!$A$1:$K$10000,T22,4))</f>
        <v>2</v>
      </c>
      <c r="V22" s="12" t="str">
        <f ca="1">IF(T22="","",INDEX(Travi!$A$1:$K$10000,T22,5))</f>
        <v>Vdes</v>
      </c>
      <c r="W22" s="13">
        <f ca="1">IF(T22="","",INDEX(Travi!$A$1:$K$10000,T22,6))</f>
        <v>-91.995999999999995</v>
      </c>
      <c r="X22" s="13">
        <f ca="1">IF(T22="","",INDEX(Travi!$A$1:$K$10000,T22,7))</f>
        <v>-57.395000000000003</v>
      </c>
      <c r="Y22" s="13">
        <f ca="1">IF(T22="","",INDEX(Travi!$A$1:$K$10000,T22,8))</f>
        <v>-92.600999999999999</v>
      </c>
      <c r="Z22" s="13">
        <f ca="1">IF(T22="","",INDEX(Travi!$A$1:$K$10000,T22,9))</f>
        <v>-34.351999999999997</v>
      </c>
      <c r="AA22" s="13">
        <f ca="1">IF(T22="","",INDEX(Travi!$A$1:$K$10000,T22,10))</f>
        <v>-5.46</v>
      </c>
      <c r="AB22" s="13">
        <f ca="1">IF(T22="","",INDEX(Travi!$A$1:$K$10000,T22,11))</f>
        <v>-8.0329999999999995</v>
      </c>
      <c r="AC22" s="12"/>
      <c r="AD22" s="12"/>
      <c r="AE22" s="12"/>
      <c r="AF22" s="12"/>
      <c r="AG22" s="13"/>
      <c r="AH22" s="13"/>
      <c r="AI22" s="13"/>
      <c r="AJ22" s="13"/>
      <c r="AK22" s="35"/>
      <c r="AL22" s="12">
        <f t="shared" ca="1" si="9"/>
        <v>57</v>
      </c>
      <c r="AM22" s="12">
        <f ca="1">IF(AL22="","",INDEX(Travi!$A$1:$K$10000,AL22,4))</f>
        <v>2</v>
      </c>
      <c r="AN22" s="12" t="str">
        <f ca="1">IF(AL22="","",INDEX(Travi!$A$1:$K$10000,AL22,5))</f>
        <v>Vdes</v>
      </c>
      <c r="AO22" s="13">
        <f ca="1">IF(AL22="","",INDEX(Travi!$A$1:$K$10000,AL22,6))</f>
        <v>-64.968999999999994</v>
      </c>
      <c r="AP22" s="13">
        <f ca="1">IF(AL22="","",INDEX(Travi!$A$1:$K$10000,AL22,7))</f>
        <v>-41.87</v>
      </c>
      <c r="AQ22" s="13">
        <f ca="1">IF(AL22="","",INDEX(Travi!$A$1:$K$10000,AL22,8))</f>
        <v>-76.225999999999999</v>
      </c>
      <c r="AR22" s="13">
        <f ca="1">IF(AL22="","",INDEX(Travi!$A$1:$K$10000,AL22,9))</f>
        <v>-28.219000000000001</v>
      </c>
      <c r="AS22" s="13">
        <f ca="1">IF(AL22="","",INDEX(Travi!$A$1:$K$10000,AL22,10))</f>
        <v>-4.4989999999999997</v>
      </c>
      <c r="AT22" s="13">
        <f ca="1">IF(AL22="","",INDEX(Travi!$A$1:$K$10000,AL22,11))</f>
        <v>-6.6189999999999998</v>
      </c>
      <c r="AU22" s="12"/>
      <c r="AV22" s="12"/>
      <c r="AW22" s="12"/>
      <c r="AX22" s="12"/>
      <c r="AY22" s="13"/>
      <c r="AZ22" s="13"/>
      <c r="BA22" s="13"/>
      <c r="BB22" s="13"/>
      <c r="BC22" s="35"/>
      <c r="BD22" s="12">
        <f t="shared" ca="1" si="10"/>
        <v>77</v>
      </c>
      <c r="BE22" s="12">
        <f ca="1">IF(BD22="","",INDEX(Travi!$A$1:$K$10000,BD22,4))</f>
        <v>2</v>
      </c>
      <c r="BF22" s="12" t="str">
        <f ca="1">IF(BD22="","",INDEX(Travi!$A$1:$K$10000,BD22,5))</f>
        <v>Vdes</v>
      </c>
      <c r="BG22" s="13">
        <f ca="1">IF(BD22="","",INDEX(Travi!$A$1:$K$10000,BD22,6))</f>
        <v>-82.521000000000001</v>
      </c>
      <c r="BH22" s="13">
        <f ca="1">IF(BD22="","",INDEX(Travi!$A$1:$K$10000,BD22,7))</f>
        <v>-51.292999999999999</v>
      </c>
      <c r="BI22" s="13">
        <f ca="1">IF(BD22="","",INDEX(Travi!$A$1:$K$10000,BD22,8))</f>
        <v>-75.608999999999995</v>
      </c>
      <c r="BJ22" s="13">
        <f ca="1">IF(BD22="","",INDEX(Travi!$A$1:$K$10000,BD22,9))</f>
        <v>-27.992999999999999</v>
      </c>
      <c r="BK22" s="13">
        <f ca="1">IF(BD22="","",INDEX(Travi!$A$1:$K$10000,BD22,10))</f>
        <v>-4.46</v>
      </c>
      <c r="BL22" s="13">
        <f ca="1">IF(BD22="","",INDEX(Travi!$A$1:$K$10000,BD22,11))</f>
        <v>-6.5620000000000003</v>
      </c>
      <c r="BM22" s="12"/>
      <c r="BN22" s="12"/>
      <c r="BO22" s="12"/>
      <c r="BP22" s="12"/>
      <c r="BQ22" s="13"/>
      <c r="BR22" s="13"/>
      <c r="BS22" s="13"/>
      <c r="BT22" s="13"/>
      <c r="BU22" s="35"/>
      <c r="BV22" s="12">
        <f t="shared" ca="1" si="11"/>
        <v>97</v>
      </c>
      <c r="BW22" s="12">
        <f ca="1">IF(BV22="","",INDEX(Travi!$A$1:$K$10000,BV22,4))</f>
        <v>2</v>
      </c>
      <c r="BX22" s="12" t="str">
        <f ca="1">IF(BV22="","",INDEX(Travi!$A$1:$K$10000,BV22,5))</f>
        <v>Vdes</v>
      </c>
      <c r="BY22" s="13">
        <f ca="1">IF(BV22="","",INDEX(Travi!$A$1:$K$10000,BV22,6))</f>
        <v>-109.024</v>
      </c>
      <c r="BZ22" s="13">
        <f ca="1">IF(BV22="","",INDEX(Travi!$A$1:$K$10000,BV22,7))</f>
        <v>-67.748999999999995</v>
      </c>
      <c r="CA22" s="13">
        <f ca="1">IF(BV22="","",INDEX(Travi!$A$1:$K$10000,BV22,8))</f>
        <v>-79.290000000000006</v>
      </c>
      <c r="CB22" s="13">
        <f ca="1">IF(BV22="","",INDEX(Travi!$A$1:$K$10000,BV22,9))</f>
        <v>-29.431000000000001</v>
      </c>
      <c r="CC22" s="13">
        <f ca="1">IF(BV22="","",INDEX(Travi!$A$1:$K$10000,BV22,10))</f>
        <v>-4.6790000000000003</v>
      </c>
      <c r="CD22" s="13">
        <f ca="1">IF(BV22="","",INDEX(Travi!$A$1:$K$10000,BV22,11))</f>
        <v>-6.883</v>
      </c>
      <c r="CE22" s="12"/>
      <c r="CF22" s="12"/>
      <c r="CG22" s="12"/>
      <c r="CH22" s="12"/>
      <c r="CI22" s="13"/>
      <c r="CJ22" s="13"/>
      <c r="CK22" s="13"/>
      <c r="CL22" s="13"/>
      <c r="CM22" s="35"/>
      <c r="CN22" s="12">
        <f t="shared" ca="1" si="12"/>
        <v>117</v>
      </c>
      <c r="CO22" s="12">
        <f ca="1">IF(CN22="","",INDEX(Travi!$A$1:$K$10000,CN22,4))</f>
        <v>2</v>
      </c>
      <c r="CP22" s="12" t="str">
        <f ca="1">IF(CN22="","",INDEX(Travi!$A$1:$K$10000,CN22,5))</f>
        <v>Vdes</v>
      </c>
      <c r="CQ22" s="13">
        <f ca="1">IF(CN22="","",INDEX(Travi!$A$1:$K$10000,CN22,6))</f>
        <v>-92.367000000000004</v>
      </c>
      <c r="CR22" s="13">
        <f ca="1">IF(CN22="","",INDEX(Travi!$A$1:$K$10000,CN22,7))</f>
        <v>-57.462000000000003</v>
      </c>
      <c r="CS22" s="13">
        <f ca="1">IF(CN22="","",INDEX(Travi!$A$1:$K$10000,CN22,8))</f>
        <v>-74.873000000000005</v>
      </c>
      <c r="CT22" s="13">
        <f ca="1">IF(CN22="","",INDEX(Travi!$A$1:$K$10000,CN22,9))</f>
        <v>-27.725999999999999</v>
      </c>
      <c r="CU22" s="13">
        <f ca="1">IF(CN22="","",INDEX(Travi!$A$1:$K$10000,CN22,10))</f>
        <v>-4.4089999999999998</v>
      </c>
      <c r="CV22" s="13">
        <f ca="1">IF(CN22="","",INDEX(Travi!$A$1:$K$10000,CN22,11))</f>
        <v>-6.4870000000000001</v>
      </c>
      <c r="CW22" s="12"/>
      <c r="CX22" s="12"/>
      <c r="CY22" s="12"/>
      <c r="CZ22" s="12"/>
      <c r="DA22" s="13"/>
      <c r="DB22" s="13"/>
      <c r="DC22" s="13"/>
      <c r="DD22" s="13"/>
      <c r="DE22" s="35"/>
      <c r="DF22" s="12">
        <f t="shared" ca="1" si="13"/>
        <v>117</v>
      </c>
      <c r="DG22" s="12">
        <f ca="1">IF(DF22="","",INDEX(Travi!$A$1:$K$10000,DF22,4))</f>
        <v>2</v>
      </c>
      <c r="DH22" s="12" t="str">
        <f ca="1">IF(DF22="","",INDEX(Travi!$A$1:$K$10000,DF22,5))</f>
        <v>Vdes</v>
      </c>
      <c r="DI22" s="13">
        <f ca="1">IF(DF22="","",INDEX(Travi!$A$1:$K$10000,DF22,6))</f>
        <v>-92.367000000000004</v>
      </c>
      <c r="DJ22" s="13">
        <f ca="1">IF(DF22="","",INDEX(Travi!$A$1:$K$10000,DF22,7))</f>
        <v>-57.462000000000003</v>
      </c>
      <c r="DK22" s="13">
        <f ca="1">IF(DF22="","",INDEX(Travi!$A$1:$K$10000,DF22,8))</f>
        <v>-74.873000000000005</v>
      </c>
      <c r="DL22" s="13">
        <f ca="1">IF(DF22="","",INDEX(Travi!$A$1:$K$10000,DF22,9))</f>
        <v>-27.725999999999999</v>
      </c>
      <c r="DM22" s="13">
        <f ca="1">IF(DF22="","",INDEX(Travi!$A$1:$K$10000,DF22,10))</f>
        <v>-4.4089999999999998</v>
      </c>
      <c r="DN22" s="13">
        <f ca="1">IF(DF22="","",INDEX(Travi!$A$1:$K$10000,DF22,11))</f>
        <v>-6.4870000000000001</v>
      </c>
      <c r="DO22" s="12"/>
      <c r="DP22" s="12"/>
      <c r="DQ22" s="12"/>
      <c r="DR22" s="12"/>
      <c r="DS22" s="13"/>
      <c r="DT22" s="13"/>
      <c r="DU22" s="13"/>
      <c r="DV22" s="13"/>
    </row>
    <row r="23" spans="1:126" x14ac:dyDescent="0.35">
      <c r="A23" s="11"/>
      <c r="B23" s="12">
        <f t="shared" ca="1" si="7"/>
        <v>18</v>
      </c>
      <c r="C23" s="12">
        <f ca="1">IF(B23="","",INDEX(Travi!$A$1:$K$10000,B23,4))</f>
        <v>1</v>
      </c>
      <c r="D23" s="12" t="str">
        <f ca="1">IF(B23="","",INDEX(Travi!$A$1:$K$10000,B23,5))</f>
        <v>Msin</v>
      </c>
      <c r="E23" s="13">
        <f ca="1">IF(B23="","",INDEX(Travi!$A$1:$K$10000,B23,6))</f>
        <v>-29.2</v>
      </c>
      <c r="F23" s="13">
        <f ca="1">IF(B23="","",INDEX(Travi!$A$1:$K$10000,B23,7))</f>
        <v>-20.341999999999999</v>
      </c>
      <c r="G23" s="13">
        <f ca="1">IF(B23="","",INDEX(Travi!$A$1:$K$10000,B23,8))</f>
        <v>194.61099999999999</v>
      </c>
      <c r="H23" s="13">
        <f ca="1">IF(B23="","",INDEX(Travi!$A$1:$K$10000,B23,9))</f>
        <v>68.379000000000005</v>
      </c>
      <c r="I23" s="13">
        <f ca="1">IF(B23="","",INDEX(Travi!$A$1:$K$10000,B23,10))</f>
        <v>11.095000000000001</v>
      </c>
      <c r="J23" s="13">
        <f ca="1">IF(B23="","",INDEX(Travi!$A$1:$K$10000,B23,11))</f>
        <v>16.323</v>
      </c>
      <c r="K23" s="12"/>
      <c r="L23" s="12"/>
      <c r="M23" s="12"/>
      <c r="N23" s="12"/>
      <c r="O23" s="13"/>
      <c r="P23" s="13"/>
      <c r="Q23" s="13"/>
      <c r="R23" s="13"/>
      <c r="S23" s="35"/>
      <c r="T23" s="12">
        <f t="shared" ca="1" si="8"/>
        <v>38</v>
      </c>
      <c r="U23" s="12">
        <f ca="1">IF(T23="","",INDEX(Travi!$A$1:$K$10000,T23,4))</f>
        <v>1</v>
      </c>
      <c r="V23" s="12" t="str">
        <f ca="1">IF(T23="","",INDEX(Travi!$A$1:$K$10000,T23,5))</f>
        <v>Msin</v>
      </c>
      <c r="W23" s="13">
        <f ca="1">IF(T23="","",INDEX(Travi!$A$1:$K$10000,T23,6))</f>
        <v>-15.053000000000001</v>
      </c>
      <c r="X23" s="13">
        <f ca="1">IF(T23="","",INDEX(Travi!$A$1:$K$10000,T23,7))</f>
        <v>-11.558999999999999</v>
      </c>
      <c r="Y23" s="13">
        <f ca="1">IF(T23="","",INDEX(Travi!$A$1:$K$10000,T23,8))</f>
        <v>185.99700000000001</v>
      </c>
      <c r="Z23" s="13">
        <f ca="1">IF(T23="","",INDEX(Travi!$A$1:$K$10000,T23,9))</f>
        <v>65.512</v>
      </c>
      <c r="AA23" s="13">
        <f ca="1">IF(T23="","",INDEX(Travi!$A$1:$K$10000,T23,10))</f>
        <v>10.624000000000001</v>
      </c>
      <c r="AB23" s="13">
        <f ca="1">IF(T23="","",INDEX(Travi!$A$1:$K$10000,T23,11))</f>
        <v>15.63</v>
      </c>
      <c r="AC23" s="12"/>
      <c r="AD23" s="12"/>
      <c r="AE23" s="12"/>
      <c r="AF23" s="12"/>
      <c r="AG23" s="13"/>
      <c r="AH23" s="13"/>
      <c r="AI23" s="13"/>
      <c r="AJ23" s="13"/>
      <c r="AK23" s="35"/>
      <c r="AL23" s="12">
        <f t="shared" ca="1" si="9"/>
        <v>58</v>
      </c>
      <c r="AM23" s="12">
        <f ca="1">IF(AL23="","",INDEX(Travi!$A$1:$K$10000,AL23,4))</f>
        <v>1</v>
      </c>
      <c r="AN23" s="12" t="str">
        <f ca="1">IF(AL23="","",INDEX(Travi!$A$1:$K$10000,AL23,5))</f>
        <v>Msin</v>
      </c>
      <c r="AO23" s="13">
        <f ca="1">IF(AL23="","",INDEX(Travi!$A$1:$K$10000,AL23,6))</f>
        <v>-29.457999999999998</v>
      </c>
      <c r="AP23" s="13">
        <f ca="1">IF(AL23="","",INDEX(Travi!$A$1:$K$10000,AL23,7))</f>
        <v>-19.189</v>
      </c>
      <c r="AQ23" s="13">
        <f ca="1">IF(AL23="","",INDEX(Travi!$A$1:$K$10000,AL23,8))</f>
        <v>158.512</v>
      </c>
      <c r="AR23" s="13">
        <f ca="1">IF(AL23="","",INDEX(Travi!$A$1:$K$10000,AL23,9))</f>
        <v>55.936999999999998</v>
      </c>
      <c r="AS23" s="13">
        <f ca="1">IF(AL23="","",INDEX(Travi!$A$1:$K$10000,AL23,10))</f>
        <v>9.0719999999999992</v>
      </c>
      <c r="AT23" s="13">
        <f ca="1">IF(AL23="","",INDEX(Travi!$A$1:$K$10000,AL23,11))</f>
        <v>13.347</v>
      </c>
      <c r="AU23" s="12"/>
      <c r="AV23" s="12"/>
      <c r="AW23" s="12"/>
      <c r="AX23" s="12"/>
      <c r="AY23" s="13"/>
      <c r="AZ23" s="13"/>
      <c r="BA23" s="13"/>
      <c r="BB23" s="13"/>
      <c r="BC23" s="35"/>
      <c r="BD23" s="12">
        <f t="shared" ca="1" si="10"/>
        <v>78</v>
      </c>
      <c r="BE23" s="12">
        <f ca="1">IF(BD23="","",INDEX(Travi!$A$1:$K$10000,BD23,4))</f>
        <v>1</v>
      </c>
      <c r="BF23" s="12" t="str">
        <f ca="1">IF(BD23="","",INDEX(Travi!$A$1:$K$10000,BD23,5))</f>
        <v>Msin</v>
      </c>
      <c r="BG23" s="13">
        <f ca="1">IF(BD23="","",INDEX(Travi!$A$1:$K$10000,BD23,6))</f>
        <v>-33.649000000000001</v>
      </c>
      <c r="BH23" s="13">
        <f ca="1">IF(BD23="","",INDEX(Travi!$A$1:$K$10000,BD23,7))</f>
        <v>-21.527000000000001</v>
      </c>
      <c r="BI23" s="13">
        <f ca="1">IF(BD23="","",INDEX(Travi!$A$1:$K$10000,BD23,8))</f>
        <v>82.778999999999996</v>
      </c>
      <c r="BJ23" s="13">
        <f ca="1">IF(BD23="","",INDEX(Travi!$A$1:$K$10000,BD23,9))</f>
        <v>29.306999999999999</v>
      </c>
      <c r="BK23" s="13">
        <f ca="1">IF(BD23="","",INDEX(Travi!$A$1:$K$10000,BD23,10))</f>
        <v>4.7460000000000004</v>
      </c>
      <c r="BL23" s="13">
        <f ca="1">IF(BD23="","",INDEX(Travi!$A$1:$K$10000,BD23,11))</f>
        <v>6.9820000000000002</v>
      </c>
      <c r="BM23" s="12"/>
      <c r="BN23" s="12"/>
      <c r="BO23" s="12"/>
      <c r="BP23" s="12"/>
      <c r="BQ23" s="13"/>
      <c r="BR23" s="13"/>
      <c r="BS23" s="13"/>
      <c r="BT23" s="13"/>
      <c r="BU23" s="35"/>
      <c r="BV23" s="12">
        <f t="shared" ca="1" si="11"/>
        <v>98</v>
      </c>
      <c r="BW23" s="12">
        <f ca="1">IF(BV23="","",INDEX(Travi!$A$1:$K$10000,BV23,4))</f>
        <v>1</v>
      </c>
      <c r="BX23" s="12" t="str">
        <f ca="1">IF(BV23="","",INDEX(Travi!$A$1:$K$10000,BV23,5))</f>
        <v>Msin</v>
      </c>
      <c r="BY23" s="13">
        <f ca="1">IF(BV23="","",INDEX(Travi!$A$1:$K$10000,BV23,6))</f>
        <v>-46.956000000000003</v>
      </c>
      <c r="BZ23" s="13">
        <f ca="1">IF(BV23="","",INDEX(Travi!$A$1:$K$10000,BV23,7))</f>
        <v>-30.495000000000001</v>
      </c>
      <c r="CA23" s="13">
        <f ca="1">IF(BV23="","",INDEX(Travi!$A$1:$K$10000,BV23,8))</f>
        <v>177.596</v>
      </c>
      <c r="CB23" s="13">
        <f ca="1">IF(BV23="","",INDEX(Travi!$A$1:$K$10000,BV23,9))</f>
        <v>62.534999999999997</v>
      </c>
      <c r="CC23" s="13">
        <f ca="1">IF(BV23="","",INDEX(Travi!$A$1:$K$10000,BV23,10))</f>
        <v>10.145</v>
      </c>
      <c r="CD23" s="13">
        <f ca="1">IF(BV23="","",INDEX(Travi!$A$1:$K$10000,BV23,11))</f>
        <v>14.925000000000001</v>
      </c>
      <c r="CE23" s="12"/>
      <c r="CF23" s="12"/>
      <c r="CG23" s="12"/>
      <c r="CH23" s="12"/>
      <c r="CI23" s="13"/>
      <c r="CJ23" s="13"/>
      <c r="CK23" s="13"/>
      <c r="CL23" s="13"/>
      <c r="CM23" s="35"/>
      <c r="CN23" s="12">
        <f t="shared" ca="1" si="12"/>
        <v>118</v>
      </c>
      <c r="CO23" s="12">
        <f ca="1">IF(CN23="","",INDEX(Travi!$A$1:$K$10000,CN23,4))</f>
        <v>1</v>
      </c>
      <c r="CP23" s="12" t="str">
        <f ca="1">IF(CN23="","",INDEX(Travi!$A$1:$K$10000,CN23,5))</f>
        <v>Msin</v>
      </c>
      <c r="CQ23" s="13">
        <f ca="1">IF(CN23="","",INDEX(Travi!$A$1:$K$10000,CN23,6))</f>
        <v>-33.350999999999999</v>
      </c>
      <c r="CR23" s="13">
        <f ca="1">IF(CN23="","",INDEX(Travi!$A$1:$K$10000,CN23,7))</f>
        <v>-21.997</v>
      </c>
      <c r="CS23" s="13">
        <f ca="1">IF(CN23="","",INDEX(Travi!$A$1:$K$10000,CN23,8))</f>
        <v>159.49799999999999</v>
      </c>
      <c r="CT23" s="13">
        <f ca="1">IF(CN23="","",INDEX(Travi!$A$1:$K$10000,CN23,9))</f>
        <v>56.155000000000001</v>
      </c>
      <c r="CU23" s="13">
        <f ca="1">IF(CN23="","",INDEX(Travi!$A$1:$K$10000,CN23,10))</f>
        <v>9.1010000000000009</v>
      </c>
      <c r="CV23" s="13">
        <f ca="1">IF(CN23="","",INDEX(Travi!$A$1:$K$10000,CN23,11))</f>
        <v>13.39</v>
      </c>
      <c r="CW23" s="12"/>
      <c r="CX23" s="12"/>
      <c r="CY23" s="12"/>
      <c r="CZ23" s="12"/>
      <c r="DA23" s="13"/>
      <c r="DB23" s="13"/>
      <c r="DC23" s="13"/>
      <c r="DD23" s="13"/>
      <c r="DE23" s="35"/>
      <c r="DF23" s="12">
        <f t="shared" ca="1" si="13"/>
        <v>118</v>
      </c>
      <c r="DG23" s="12">
        <f ca="1">IF(DF23="","",INDEX(Travi!$A$1:$K$10000,DF23,4))</f>
        <v>1</v>
      </c>
      <c r="DH23" s="12" t="str">
        <f ca="1">IF(DF23="","",INDEX(Travi!$A$1:$K$10000,DF23,5))</f>
        <v>Msin</v>
      </c>
      <c r="DI23" s="13">
        <f ca="1">IF(DF23="","",INDEX(Travi!$A$1:$K$10000,DF23,6))</f>
        <v>-33.350999999999999</v>
      </c>
      <c r="DJ23" s="13">
        <f ca="1">IF(DF23="","",INDEX(Travi!$A$1:$K$10000,DF23,7))</f>
        <v>-21.997</v>
      </c>
      <c r="DK23" s="13">
        <f ca="1">IF(DF23="","",INDEX(Travi!$A$1:$K$10000,DF23,8))</f>
        <v>159.49799999999999</v>
      </c>
      <c r="DL23" s="13">
        <f ca="1">IF(DF23="","",INDEX(Travi!$A$1:$K$10000,DF23,9))</f>
        <v>56.155000000000001</v>
      </c>
      <c r="DM23" s="13">
        <f ca="1">IF(DF23="","",INDEX(Travi!$A$1:$K$10000,DF23,10))</f>
        <v>9.1010000000000009</v>
      </c>
      <c r="DN23" s="13">
        <f ca="1">IF(DF23="","",INDEX(Travi!$A$1:$K$10000,DF23,11))</f>
        <v>13.39</v>
      </c>
      <c r="DO23" s="12"/>
      <c r="DP23" s="12"/>
      <c r="DQ23" s="12"/>
      <c r="DR23" s="12"/>
      <c r="DS23" s="13"/>
      <c r="DT23" s="13"/>
      <c r="DU23" s="13"/>
      <c r="DV23" s="13"/>
    </row>
    <row r="24" spans="1:126" x14ac:dyDescent="0.35">
      <c r="A24" s="11"/>
      <c r="B24" s="12">
        <f t="shared" ca="1" si="7"/>
        <v>19</v>
      </c>
      <c r="C24" s="12">
        <f ca="1">IF(B24="","",INDEX(Travi!$A$1:$K$10000,B24,4))</f>
        <v>1</v>
      </c>
      <c r="D24" s="12" t="str">
        <f ca="1">IF(B24="","",INDEX(Travi!$A$1:$K$10000,B24,5))</f>
        <v>Mdes</v>
      </c>
      <c r="E24" s="13">
        <f ca="1">IF(B24="","",INDEX(Travi!$A$1:$K$10000,B24,6))</f>
        <v>-22.212</v>
      </c>
      <c r="F24" s="13">
        <f ca="1">IF(B24="","",INDEX(Travi!$A$1:$K$10000,B24,7))</f>
        <v>-16.324999999999999</v>
      </c>
      <c r="G24" s="13">
        <f ca="1">IF(B24="","",INDEX(Travi!$A$1:$K$10000,B24,8))</f>
        <v>-176.93199999999999</v>
      </c>
      <c r="H24" s="13">
        <f ca="1">IF(B24="","",INDEX(Travi!$A$1:$K$10000,B24,9))</f>
        <v>-62.225999999999999</v>
      </c>
      <c r="I24" s="13">
        <f ca="1">IF(B24="","",INDEX(Travi!$A$1:$K$10000,B24,10))</f>
        <v>-10.092000000000001</v>
      </c>
      <c r="J24" s="13">
        <f ca="1">IF(B24="","",INDEX(Travi!$A$1:$K$10000,B24,11))</f>
        <v>-14.848000000000001</v>
      </c>
      <c r="K24" s="12"/>
      <c r="L24" s="12"/>
      <c r="M24" s="12"/>
      <c r="N24" s="12"/>
      <c r="O24" s="13"/>
      <c r="P24" s="13"/>
      <c r="Q24" s="13"/>
      <c r="R24" s="13"/>
      <c r="S24" s="35"/>
      <c r="T24" s="12">
        <f t="shared" ca="1" si="8"/>
        <v>39</v>
      </c>
      <c r="U24" s="12">
        <f ca="1">IF(T24="","",INDEX(Travi!$A$1:$K$10000,T24,4))</f>
        <v>1</v>
      </c>
      <c r="V24" s="12" t="str">
        <f ca="1">IF(T24="","",INDEX(Travi!$A$1:$K$10000,T24,5))</f>
        <v>Mdes</v>
      </c>
      <c r="W24" s="13">
        <f ca="1">IF(T24="","",INDEX(Travi!$A$1:$K$10000,T24,6))</f>
        <v>-28.605</v>
      </c>
      <c r="X24" s="13">
        <f ca="1">IF(T24="","",INDEX(Travi!$A$1:$K$10000,T24,7))</f>
        <v>-19.437000000000001</v>
      </c>
      <c r="Y24" s="13">
        <f ca="1">IF(T24="","",INDEX(Travi!$A$1:$K$10000,T24,8))</f>
        <v>-188.196</v>
      </c>
      <c r="Z24" s="13">
        <f ca="1">IF(T24="","",INDEX(Travi!$A$1:$K$10000,T24,9))</f>
        <v>-66.254000000000005</v>
      </c>
      <c r="AA24" s="13">
        <f ca="1">IF(T24="","",INDEX(Travi!$A$1:$K$10000,T24,10))</f>
        <v>-10.744999999999999</v>
      </c>
      <c r="AB24" s="13">
        <f ca="1">IF(T24="","",INDEX(Travi!$A$1:$K$10000,T24,11))</f>
        <v>-15.808</v>
      </c>
      <c r="AC24" s="12"/>
      <c r="AD24" s="12"/>
      <c r="AE24" s="12"/>
      <c r="AF24" s="12"/>
      <c r="AG24" s="13"/>
      <c r="AH24" s="13"/>
      <c r="AI24" s="13"/>
      <c r="AJ24" s="13"/>
      <c r="AK24" s="35"/>
      <c r="AL24" s="12">
        <f t="shared" ca="1" si="9"/>
        <v>59</v>
      </c>
      <c r="AM24" s="12">
        <f ca="1">IF(AL24="","",INDEX(Travi!$A$1:$K$10000,AL24,4))</f>
        <v>1</v>
      </c>
      <c r="AN24" s="12" t="str">
        <f ca="1">IF(AL24="","",INDEX(Travi!$A$1:$K$10000,AL24,5))</f>
        <v>Mdes</v>
      </c>
      <c r="AO24" s="13">
        <f ca="1">IF(AL24="","",INDEX(Travi!$A$1:$K$10000,AL24,6))</f>
        <v>-34.674999999999997</v>
      </c>
      <c r="AP24" s="13">
        <f ca="1">IF(AL24="","",INDEX(Travi!$A$1:$K$10000,AL24,7))</f>
        <v>-22.324000000000002</v>
      </c>
      <c r="AQ24" s="13">
        <f ca="1">IF(AL24="","",INDEX(Travi!$A$1:$K$10000,AL24,8))</f>
        <v>-83.192999999999998</v>
      </c>
      <c r="AR24" s="13">
        <f ca="1">IF(AL24="","",INDEX(Travi!$A$1:$K$10000,AL24,9))</f>
        <v>-29.478999999999999</v>
      </c>
      <c r="AS24" s="13">
        <f ca="1">IF(AL24="","",INDEX(Travi!$A$1:$K$10000,AL24,10))</f>
        <v>-4.774</v>
      </c>
      <c r="AT24" s="13">
        <f ca="1">IF(AL24="","",INDEX(Travi!$A$1:$K$10000,AL24,11))</f>
        <v>-7.024</v>
      </c>
      <c r="AU24" s="12"/>
      <c r="AV24" s="12"/>
      <c r="AW24" s="12"/>
      <c r="AX24" s="12"/>
      <c r="AY24" s="13"/>
      <c r="AZ24" s="13"/>
      <c r="BA24" s="13"/>
      <c r="BB24" s="13"/>
      <c r="BC24" s="35"/>
      <c r="BD24" s="12">
        <f t="shared" ca="1" si="10"/>
        <v>79</v>
      </c>
      <c r="BE24" s="12">
        <f ca="1">IF(BD24="","",INDEX(Travi!$A$1:$K$10000,BD24,4))</f>
        <v>1</v>
      </c>
      <c r="BF24" s="12" t="str">
        <f ca="1">IF(BD24="","",INDEX(Travi!$A$1:$K$10000,BD24,5))</f>
        <v>Mdes</v>
      </c>
      <c r="BG24" s="13">
        <f ca="1">IF(BD24="","",INDEX(Travi!$A$1:$K$10000,BD24,6))</f>
        <v>-29.050999999999998</v>
      </c>
      <c r="BH24" s="13">
        <f ca="1">IF(BD24="","",INDEX(Travi!$A$1:$K$10000,BD24,7))</f>
        <v>-19.135000000000002</v>
      </c>
      <c r="BI24" s="13">
        <f ca="1">IF(BD24="","",INDEX(Travi!$A$1:$K$10000,BD24,8))</f>
        <v>-159.428</v>
      </c>
      <c r="BJ24" s="13">
        <f ca="1">IF(BD24="","",INDEX(Travi!$A$1:$K$10000,BD24,9))</f>
        <v>-56.23</v>
      </c>
      <c r="BK24" s="13">
        <f ca="1">IF(BD24="","",INDEX(Travi!$A$1:$K$10000,BD24,10))</f>
        <v>-9.1189999999999998</v>
      </c>
      <c r="BL24" s="13">
        <f ca="1">IF(BD24="","",INDEX(Travi!$A$1:$K$10000,BD24,11))</f>
        <v>-13.416</v>
      </c>
      <c r="BM24" s="12"/>
      <c r="BN24" s="12"/>
      <c r="BO24" s="12"/>
      <c r="BP24" s="12"/>
      <c r="BQ24" s="13"/>
      <c r="BR24" s="13"/>
      <c r="BS24" s="13"/>
      <c r="BT24" s="13"/>
      <c r="BU24" s="35"/>
      <c r="BV24" s="12">
        <f t="shared" ca="1" si="11"/>
        <v>99</v>
      </c>
      <c r="BW24" s="12">
        <f ca="1">IF(BV24="","",INDEX(Travi!$A$1:$K$10000,BV24,4))</f>
        <v>1</v>
      </c>
      <c r="BX24" s="12" t="str">
        <f ca="1">IF(BV24="","",INDEX(Travi!$A$1:$K$10000,BV24,5))</f>
        <v>Mdes</v>
      </c>
      <c r="BY24" s="13">
        <f ca="1">IF(BV24="","",INDEX(Travi!$A$1:$K$10000,BV24,6))</f>
        <v>-51.11</v>
      </c>
      <c r="BZ24" s="13">
        <f ca="1">IF(BV24="","",INDEX(Travi!$A$1:$K$10000,BV24,7))</f>
        <v>-33.143000000000001</v>
      </c>
      <c r="CA24" s="13">
        <f ca="1">IF(BV24="","",INDEX(Travi!$A$1:$K$10000,BV24,8))</f>
        <v>-177.50399999999999</v>
      </c>
      <c r="CB24" s="13">
        <f ca="1">IF(BV24="","",INDEX(Travi!$A$1:$K$10000,BV24,9))</f>
        <v>-62.512999999999998</v>
      </c>
      <c r="CC24" s="13">
        <f ca="1">IF(BV24="","",INDEX(Travi!$A$1:$K$10000,BV24,10))</f>
        <v>-10.141999999999999</v>
      </c>
      <c r="CD24" s="13">
        <f ca="1">IF(BV24="","",INDEX(Travi!$A$1:$K$10000,BV24,11))</f>
        <v>-14.92</v>
      </c>
      <c r="CE24" s="12"/>
      <c r="CF24" s="12"/>
      <c r="CG24" s="12"/>
      <c r="CH24" s="12"/>
      <c r="CI24" s="13"/>
      <c r="CJ24" s="13"/>
      <c r="CK24" s="13"/>
      <c r="CL24" s="13"/>
      <c r="CM24" s="35"/>
      <c r="CN24" s="12">
        <f t="shared" ca="1" si="12"/>
        <v>119</v>
      </c>
      <c r="CO24" s="12">
        <f ca="1">IF(CN24="","",INDEX(Travi!$A$1:$K$10000,CN24,4))</f>
        <v>1</v>
      </c>
      <c r="CP24" s="12" t="str">
        <f ca="1">IF(CN24="","",INDEX(Travi!$A$1:$K$10000,CN24,5))</f>
        <v>Mdes</v>
      </c>
      <c r="CQ24" s="13">
        <f ca="1">IF(CN24="","",INDEX(Travi!$A$1:$K$10000,CN24,6))</f>
        <v>-27.271999999999998</v>
      </c>
      <c r="CR24" s="13">
        <f ca="1">IF(CN24="","",INDEX(Travi!$A$1:$K$10000,CN24,7))</f>
        <v>-17.366</v>
      </c>
      <c r="CS24" s="13">
        <f ca="1">IF(CN24="","",INDEX(Travi!$A$1:$K$10000,CN24,8))</f>
        <v>-120.422</v>
      </c>
      <c r="CT24" s="13">
        <f ca="1">IF(CN24="","",INDEX(Travi!$A$1:$K$10000,CN24,9))</f>
        <v>-42.497999999999998</v>
      </c>
      <c r="CU24" s="13">
        <f ca="1">IF(CN24="","",INDEX(Travi!$A$1:$K$10000,CN24,10))</f>
        <v>-6.883</v>
      </c>
      <c r="CV24" s="13">
        <f ca="1">IF(CN24="","",INDEX(Travi!$A$1:$K$10000,CN24,11))</f>
        <v>-10.125999999999999</v>
      </c>
      <c r="CW24" s="12"/>
      <c r="CX24" s="12"/>
      <c r="CY24" s="12"/>
      <c r="CZ24" s="12"/>
      <c r="DA24" s="13"/>
      <c r="DB24" s="13"/>
      <c r="DC24" s="13"/>
      <c r="DD24" s="13"/>
      <c r="DE24" s="35"/>
      <c r="DF24" s="12">
        <f t="shared" ca="1" si="13"/>
        <v>119</v>
      </c>
      <c r="DG24" s="12">
        <f ca="1">IF(DF24="","",INDEX(Travi!$A$1:$K$10000,DF24,4))</f>
        <v>1</v>
      </c>
      <c r="DH24" s="12" t="str">
        <f ca="1">IF(DF24="","",INDEX(Travi!$A$1:$K$10000,DF24,5))</f>
        <v>Mdes</v>
      </c>
      <c r="DI24" s="13">
        <f ca="1">IF(DF24="","",INDEX(Travi!$A$1:$K$10000,DF24,6))</f>
        <v>-27.271999999999998</v>
      </c>
      <c r="DJ24" s="13">
        <f ca="1">IF(DF24="","",INDEX(Travi!$A$1:$K$10000,DF24,7))</f>
        <v>-17.366</v>
      </c>
      <c r="DK24" s="13">
        <f ca="1">IF(DF24="","",INDEX(Travi!$A$1:$K$10000,DF24,8))</f>
        <v>-120.422</v>
      </c>
      <c r="DL24" s="13">
        <f ca="1">IF(DF24="","",INDEX(Travi!$A$1:$K$10000,DF24,9))</f>
        <v>-42.497999999999998</v>
      </c>
      <c r="DM24" s="13">
        <f ca="1">IF(DF24="","",INDEX(Travi!$A$1:$K$10000,DF24,10))</f>
        <v>-6.883</v>
      </c>
      <c r="DN24" s="13">
        <f ca="1">IF(DF24="","",INDEX(Travi!$A$1:$K$10000,DF24,11))</f>
        <v>-10.125999999999999</v>
      </c>
      <c r="DO24" s="12"/>
      <c r="DP24" s="12"/>
      <c r="DQ24" s="12"/>
      <c r="DR24" s="12"/>
      <c r="DS24" s="13"/>
      <c r="DT24" s="13"/>
      <c r="DU24" s="13"/>
      <c r="DV24" s="13"/>
    </row>
    <row r="25" spans="1:126" x14ac:dyDescent="0.35">
      <c r="A25" s="11"/>
      <c r="B25" s="12">
        <f t="shared" ca="1" si="7"/>
        <v>20</v>
      </c>
      <c r="C25" s="12">
        <f ca="1">IF(B25="","",INDEX(Travi!$A$1:$K$10000,B25,4))</f>
        <v>1</v>
      </c>
      <c r="D25" s="12" t="str">
        <f ca="1">IF(B25="","",INDEX(Travi!$A$1:$K$10000,B25,5))</f>
        <v>Vsin</v>
      </c>
      <c r="E25" s="13">
        <f ca="1">IF(B25="","",INDEX(Travi!$A$1:$K$10000,B25,6))</f>
        <v>39.207000000000001</v>
      </c>
      <c r="F25" s="13">
        <f ca="1">IF(B25="","",INDEX(Travi!$A$1:$K$10000,B25,7))</f>
        <v>27.809000000000001</v>
      </c>
      <c r="G25" s="13">
        <f ca="1">IF(B25="","",INDEX(Travi!$A$1:$K$10000,B25,8))</f>
        <v>-86.405000000000001</v>
      </c>
      <c r="H25" s="13">
        <f ca="1">IF(B25="","",INDEX(Travi!$A$1:$K$10000,B25,9))</f>
        <v>-30.373000000000001</v>
      </c>
      <c r="I25" s="13">
        <f ca="1">IF(B25="","",INDEX(Travi!$A$1:$K$10000,B25,10))</f>
        <v>-4.9269999999999996</v>
      </c>
      <c r="J25" s="13">
        <f ca="1">IF(B25="","",INDEX(Travi!$A$1:$K$10000,B25,11))</f>
        <v>-7.2489999999999997</v>
      </c>
      <c r="K25" s="12"/>
      <c r="L25" s="12"/>
      <c r="M25" s="12"/>
      <c r="N25" s="12"/>
      <c r="O25" s="13"/>
      <c r="P25" s="13"/>
      <c r="Q25" s="13"/>
      <c r="R25" s="13"/>
      <c r="S25" s="35"/>
      <c r="T25" s="12">
        <f t="shared" ca="1" si="8"/>
        <v>40</v>
      </c>
      <c r="U25" s="12">
        <f ca="1">IF(T25="","",INDEX(Travi!$A$1:$K$10000,T25,4))</f>
        <v>1</v>
      </c>
      <c r="V25" s="12" t="str">
        <f ca="1">IF(T25="","",INDEX(Travi!$A$1:$K$10000,T25,5))</f>
        <v>Vsin</v>
      </c>
      <c r="W25" s="13">
        <f ca="1">IF(T25="","",INDEX(Travi!$A$1:$K$10000,T25,6))</f>
        <v>29.646000000000001</v>
      </c>
      <c r="X25" s="13">
        <f ca="1">IF(T25="","",INDEX(Travi!$A$1:$K$10000,T25,7))</f>
        <v>21.677</v>
      </c>
      <c r="Y25" s="13">
        <f ca="1">IF(T25="","",INDEX(Travi!$A$1:$K$10000,T25,8))</f>
        <v>-98.471999999999994</v>
      </c>
      <c r="Z25" s="13">
        <f ca="1">IF(T25="","",INDEX(Travi!$A$1:$K$10000,T25,9))</f>
        <v>-34.674999999999997</v>
      </c>
      <c r="AA25" s="13">
        <f ca="1">IF(T25="","",INDEX(Travi!$A$1:$K$10000,T25,10))</f>
        <v>-5.6230000000000002</v>
      </c>
      <c r="AB25" s="13">
        <f ca="1">IF(T25="","",INDEX(Travi!$A$1:$K$10000,T25,11))</f>
        <v>-8.2729999999999997</v>
      </c>
      <c r="AC25" s="12"/>
      <c r="AD25" s="12"/>
      <c r="AE25" s="12"/>
      <c r="AF25" s="12"/>
      <c r="AG25" s="13"/>
      <c r="AH25" s="13"/>
      <c r="AI25" s="13"/>
      <c r="AJ25" s="13"/>
      <c r="AK25" s="35"/>
      <c r="AL25" s="12">
        <f t="shared" ca="1" si="9"/>
        <v>60</v>
      </c>
      <c r="AM25" s="12">
        <f ca="1">IF(AL25="","",INDEX(Travi!$A$1:$K$10000,AL25,4))</f>
        <v>1</v>
      </c>
      <c r="AN25" s="12" t="str">
        <f ca="1">IF(AL25="","",INDEX(Travi!$A$1:$K$10000,AL25,5))</f>
        <v>Vsin</v>
      </c>
      <c r="AO25" s="13">
        <f ca="1">IF(AL25="","",INDEX(Travi!$A$1:$K$10000,AL25,6))</f>
        <v>61.09</v>
      </c>
      <c r="AP25" s="13">
        <f ca="1">IF(AL25="","",INDEX(Travi!$A$1:$K$10000,AL25,7))</f>
        <v>39.468000000000004</v>
      </c>
      <c r="AQ25" s="13">
        <f ca="1">IF(AL25="","",INDEX(Travi!$A$1:$K$10000,AL25,8))</f>
        <v>-75.531999999999996</v>
      </c>
      <c r="AR25" s="13">
        <f ca="1">IF(AL25="","",INDEX(Travi!$A$1:$K$10000,AL25,9))</f>
        <v>-26.692</v>
      </c>
      <c r="AS25" s="13">
        <f ca="1">IF(AL25="","",INDEX(Travi!$A$1:$K$10000,AL25,10))</f>
        <v>-4.327</v>
      </c>
      <c r="AT25" s="13">
        <f ca="1">IF(AL25="","",INDEX(Travi!$A$1:$K$10000,AL25,11))</f>
        <v>-6.3659999999999997</v>
      </c>
      <c r="AU25" s="12"/>
      <c r="AV25" s="12"/>
      <c r="AW25" s="12"/>
      <c r="AX25" s="12"/>
      <c r="AY25" s="13"/>
      <c r="AZ25" s="13"/>
      <c r="BA25" s="13"/>
      <c r="BB25" s="13"/>
      <c r="BC25" s="35"/>
      <c r="BD25" s="12">
        <f t="shared" ca="1" si="10"/>
        <v>80</v>
      </c>
      <c r="BE25" s="12">
        <f ca="1">IF(BD25="","",INDEX(Travi!$A$1:$K$10000,BD25,4))</f>
        <v>1</v>
      </c>
      <c r="BF25" s="12" t="str">
        <f ca="1">IF(BD25="","",INDEX(Travi!$A$1:$K$10000,BD25,5))</f>
        <v>Vsin</v>
      </c>
      <c r="BG25" s="13">
        <f ca="1">IF(BD25="","",INDEX(Travi!$A$1:$K$10000,BD25,6))</f>
        <v>56.604999999999997</v>
      </c>
      <c r="BH25" s="13">
        <f ca="1">IF(BD25="","",INDEX(Travi!$A$1:$K$10000,BD25,7))</f>
        <v>36.524000000000001</v>
      </c>
      <c r="BI25" s="13">
        <f ca="1">IF(BD25="","",INDEX(Travi!$A$1:$K$10000,BD25,8))</f>
        <v>-75.688999999999993</v>
      </c>
      <c r="BJ25" s="13">
        <f ca="1">IF(BD25="","",INDEX(Travi!$A$1:$K$10000,BD25,9))</f>
        <v>-26.73</v>
      </c>
      <c r="BK25" s="13">
        <f ca="1">IF(BD25="","",INDEX(Travi!$A$1:$K$10000,BD25,10))</f>
        <v>-4.3330000000000002</v>
      </c>
      <c r="BL25" s="13">
        <f ca="1">IF(BD25="","",INDEX(Travi!$A$1:$K$10000,BD25,11))</f>
        <v>-6.375</v>
      </c>
      <c r="BM25" s="12"/>
      <c r="BN25" s="12"/>
      <c r="BO25" s="12"/>
      <c r="BP25" s="12"/>
      <c r="BQ25" s="13"/>
      <c r="BR25" s="13"/>
      <c r="BS25" s="13"/>
      <c r="BT25" s="13"/>
      <c r="BU25" s="35"/>
      <c r="BV25" s="12">
        <f t="shared" ca="1" si="11"/>
        <v>100</v>
      </c>
      <c r="BW25" s="12">
        <f ca="1">IF(BV25="","",INDEX(Travi!$A$1:$K$10000,BV25,4))</f>
        <v>1</v>
      </c>
      <c r="BX25" s="12" t="str">
        <f ca="1">IF(BV25="","",INDEX(Travi!$A$1:$K$10000,BV25,5))</f>
        <v>Vsin</v>
      </c>
      <c r="BY25" s="13">
        <f ca="1">IF(BV25="","",INDEX(Travi!$A$1:$K$10000,BV25,6))</f>
        <v>71.418999999999997</v>
      </c>
      <c r="BZ25" s="13">
        <f ca="1">IF(BV25="","",INDEX(Travi!$A$1:$K$10000,BV25,7))</f>
        <v>46.326000000000001</v>
      </c>
      <c r="CA25" s="13">
        <f ca="1">IF(BV25="","",INDEX(Travi!$A$1:$K$10000,BV25,8))</f>
        <v>-84.548000000000002</v>
      </c>
      <c r="CB25" s="13">
        <f ca="1">IF(BV25="","",INDEX(Travi!$A$1:$K$10000,BV25,9))</f>
        <v>-29.773</v>
      </c>
      <c r="CC25" s="13">
        <f ca="1">IF(BV25="","",INDEX(Travi!$A$1:$K$10000,BV25,10))</f>
        <v>-4.83</v>
      </c>
      <c r="CD25" s="13">
        <f ca="1">IF(BV25="","",INDEX(Travi!$A$1:$K$10000,BV25,11))</f>
        <v>-7.1059999999999999</v>
      </c>
      <c r="CE25" s="12"/>
      <c r="CF25" s="12"/>
      <c r="CG25" s="12"/>
      <c r="CH25" s="12"/>
      <c r="CI25" s="13"/>
      <c r="CJ25" s="13"/>
      <c r="CK25" s="13"/>
      <c r="CL25" s="13"/>
      <c r="CM25" s="35"/>
      <c r="CN25" s="12">
        <f t="shared" ca="1" si="12"/>
        <v>120</v>
      </c>
      <c r="CO25" s="12">
        <f ca="1">IF(CN25="","",INDEX(Travi!$A$1:$K$10000,CN25,4))</f>
        <v>1</v>
      </c>
      <c r="CP25" s="12" t="str">
        <f ca="1">IF(CN25="","",INDEX(Travi!$A$1:$K$10000,CN25,5))</f>
        <v>Vsin</v>
      </c>
      <c r="CQ25" s="13">
        <f ca="1">IF(CN25="","",INDEX(Travi!$A$1:$K$10000,CN25,6))</f>
        <v>63.752000000000002</v>
      </c>
      <c r="CR25" s="13">
        <f ca="1">IF(CN25="","",INDEX(Travi!$A$1:$K$10000,CN25,7))</f>
        <v>41.533999999999999</v>
      </c>
      <c r="CS25" s="13">
        <f ca="1">IF(CN25="","",INDEX(Travi!$A$1:$K$10000,CN25,8))</f>
        <v>-77.754999999999995</v>
      </c>
      <c r="CT25" s="13">
        <f ca="1">IF(CN25="","",INDEX(Travi!$A$1:$K$10000,CN25,9))</f>
        <v>-27.402999999999999</v>
      </c>
      <c r="CU25" s="13">
        <f ca="1">IF(CN25="","",INDEX(Travi!$A$1:$K$10000,CN25,10))</f>
        <v>-4.4400000000000004</v>
      </c>
      <c r="CV25" s="13">
        <f ca="1">IF(CN25="","",INDEX(Travi!$A$1:$K$10000,CN25,11))</f>
        <v>-6.532</v>
      </c>
      <c r="CW25" s="12"/>
      <c r="CX25" s="12"/>
      <c r="CY25" s="12"/>
      <c r="CZ25" s="12"/>
      <c r="DA25" s="13"/>
      <c r="DB25" s="13"/>
      <c r="DC25" s="13"/>
      <c r="DD25" s="13"/>
      <c r="DE25" s="35"/>
      <c r="DF25" s="12">
        <f t="shared" ca="1" si="13"/>
        <v>120</v>
      </c>
      <c r="DG25" s="12">
        <f ca="1">IF(DF25="","",INDEX(Travi!$A$1:$K$10000,DF25,4))</f>
        <v>1</v>
      </c>
      <c r="DH25" s="12" t="str">
        <f ca="1">IF(DF25="","",INDEX(Travi!$A$1:$K$10000,DF25,5))</f>
        <v>Vsin</v>
      </c>
      <c r="DI25" s="13">
        <f ca="1">IF(DF25="","",INDEX(Travi!$A$1:$K$10000,DF25,6))</f>
        <v>63.752000000000002</v>
      </c>
      <c r="DJ25" s="13">
        <f ca="1">IF(DF25="","",INDEX(Travi!$A$1:$K$10000,DF25,7))</f>
        <v>41.533999999999999</v>
      </c>
      <c r="DK25" s="13">
        <f ca="1">IF(DF25="","",INDEX(Travi!$A$1:$K$10000,DF25,8))</f>
        <v>-77.754999999999995</v>
      </c>
      <c r="DL25" s="13">
        <f ca="1">IF(DF25="","",INDEX(Travi!$A$1:$K$10000,DF25,9))</f>
        <v>-27.402999999999999</v>
      </c>
      <c r="DM25" s="13">
        <f ca="1">IF(DF25="","",INDEX(Travi!$A$1:$K$10000,DF25,10))</f>
        <v>-4.4400000000000004</v>
      </c>
      <c r="DN25" s="13">
        <f ca="1">IF(DF25="","",INDEX(Travi!$A$1:$K$10000,DF25,11))</f>
        <v>-6.532</v>
      </c>
      <c r="DO25" s="12"/>
      <c r="DP25" s="12"/>
      <c r="DQ25" s="12"/>
      <c r="DR25" s="12"/>
      <c r="DS25" s="13"/>
      <c r="DT25" s="13"/>
      <c r="DU25" s="13"/>
      <c r="DV25" s="13"/>
    </row>
    <row r="26" spans="1:126" x14ac:dyDescent="0.35">
      <c r="A26" s="11"/>
      <c r="B26" s="12">
        <f t="shared" ca="1" si="7"/>
        <v>21</v>
      </c>
      <c r="C26" s="12">
        <f ca="1">IF(B26="","",INDEX(Travi!$A$1:$K$10000,B26,4))</f>
        <v>1</v>
      </c>
      <c r="D26" s="12" t="str">
        <f ca="1">IF(B26="","",INDEX(Travi!$A$1:$K$10000,B26,5))</f>
        <v>Vdes</v>
      </c>
      <c r="E26" s="13">
        <f ca="1">IF(B26="","",INDEX(Travi!$A$1:$K$10000,B26,6))</f>
        <v>-35.957000000000001</v>
      </c>
      <c r="F26" s="13">
        <f ca="1">IF(B26="","",INDEX(Travi!$A$1:$K$10000,B26,7))</f>
        <v>-25.940999999999999</v>
      </c>
      <c r="G26" s="13">
        <f ca="1">IF(B26="","",INDEX(Travi!$A$1:$K$10000,B26,8))</f>
        <v>-86.405000000000001</v>
      </c>
      <c r="H26" s="13">
        <f ca="1">IF(B26="","",INDEX(Travi!$A$1:$K$10000,B26,9))</f>
        <v>-30.373000000000001</v>
      </c>
      <c r="I26" s="13">
        <f ca="1">IF(B26="","",INDEX(Travi!$A$1:$K$10000,B26,10))</f>
        <v>-4.9269999999999996</v>
      </c>
      <c r="J26" s="13">
        <f ca="1">IF(B26="","",INDEX(Travi!$A$1:$K$10000,B26,11))</f>
        <v>-7.2489999999999997</v>
      </c>
      <c r="K26" s="12"/>
      <c r="L26" s="12"/>
      <c r="M26" s="12"/>
      <c r="N26" s="12"/>
      <c r="O26" s="13"/>
      <c r="P26" s="13"/>
      <c r="Q26" s="13"/>
      <c r="R26" s="13"/>
      <c r="S26" s="35"/>
      <c r="T26" s="12">
        <f t="shared" ca="1" si="8"/>
        <v>41</v>
      </c>
      <c r="U26" s="12">
        <f ca="1">IF(T26="","",INDEX(Travi!$A$1:$K$10000,T26,4))</f>
        <v>1</v>
      </c>
      <c r="V26" s="12" t="str">
        <f ca="1">IF(T26="","",INDEX(Travi!$A$1:$K$10000,T26,5))</f>
        <v>Vdes</v>
      </c>
      <c r="W26" s="13">
        <f ca="1">IF(T26="","",INDEX(Travi!$A$1:$K$10000,T26,6))</f>
        <v>-36.777999999999999</v>
      </c>
      <c r="X26" s="13">
        <f ca="1">IF(T26="","",INDEX(Travi!$A$1:$K$10000,T26,7))</f>
        <v>-25.823</v>
      </c>
      <c r="Y26" s="13">
        <f ca="1">IF(T26="","",INDEX(Travi!$A$1:$K$10000,T26,8))</f>
        <v>-98.471999999999994</v>
      </c>
      <c r="Z26" s="13">
        <f ca="1">IF(T26="","",INDEX(Travi!$A$1:$K$10000,T26,9))</f>
        <v>-34.674999999999997</v>
      </c>
      <c r="AA26" s="13">
        <f ca="1">IF(T26="","",INDEX(Travi!$A$1:$K$10000,T26,10))</f>
        <v>-5.6230000000000002</v>
      </c>
      <c r="AB26" s="13">
        <f ca="1">IF(T26="","",INDEX(Travi!$A$1:$K$10000,T26,11))</f>
        <v>-8.2729999999999997</v>
      </c>
      <c r="AC26" s="12"/>
      <c r="AD26" s="12"/>
      <c r="AE26" s="12"/>
      <c r="AF26" s="12"/>
      <c r="AG26" s="13"/>
      <c r="AH26" s="13"/>
      <c r="AI26" s="13"/>
      <c r="AJ26" s="13"/>
      <c r="AK26" s="35"/>
      <c r="AL26" s="12">
        <f t="shared" ca="1" si="9"/>
        <v>61</v>
      </c>
      <c r="AM26" s="12">
        <f ca="1">IF(AL26="","",INDEX(Travi!$A$1:$K$10000,AL26,4))</f>
        <v>1</v>
      </c>
      <c r="AN26" s="12" t="str">
        <f ca="1">IF(AL26="","",INDEX(Travi!$A$1:$K$10000,AL26,5))</f>
        <v>Vdes</v>
      </c>
      <c r="AO26" s="13">
        <f ca="1">IF(AL26="","",INDEX(Travi!$A$1:$K$10000,AL26,6))</f>
        <v>-64.349999999999994</v>
      </c>
      <c r="AP26" s="13">
        <f ca="1">IF(AL26="","",INDEX(Travi!$A$1:$K$10000,AL26,7))</f>
        <v>-41.427999999999997</v>
      </c>
      <c r="AQ26" s="13">
        <f ca="1">IF(AL26="","",INDEX(Travi!$A$1:$K$10000,AL26,8))</f>
        <v>-75.531999999999996</v>
      </c>
      <c r="AR26" s="13">
        <f ca="1">IF(AL26="","",INDEX(Travi!$A$1:$K$10000,AL26,9))</f>
        <v>-26.692</v>
      </c>
      <c r="AS26" s="13">
        <f ca="1">IF(AL26="","",INDEX(Travi!$A$1:$K$10000,AL26,10))</f>
        <v>-4.327</v>
      </c>
      <c r="AT26" s="13">
        <f ca="1">IF(AL26="","",INDEX(Travi!$A$1:$K$10000,AL26,11))</f>
        <v>-6.3659999999999997</v>
      </c>
      <c r="AU26" s="12"/>
      <c r="AV26" s="12"/>
      <c r="AW26" s="12"/>
      <c r="AX26" s="12"/>
      <c r="AY26" s="13"/>
      <c r="AZ26" s="13"/>
      <c r="BA26" s="13"/>
      <c r="BB26" s="13"/>
      <c r="BC26" s="35"/>
      <c r="BD26" s="12">
        <f t="shared" ca="1" si="10"/>
        <v>81</v>
      </c>
      <c r="BE26" s="12">
        <f ca="1">IF(BD26="","",INDEX(Travi!$A$1:$K$10000,BD26,4))</f>
        <v>1</v>
      </c>
      <c r="BF26" s="12" t="str">
        <f ca="1">IF(BD26="","",INDEX(Travi!$A$1:$K$10000,BD26,5))</f>
        <v>Vdes</v>
      </c>
      <c r="BG26" s="13">
        <f ca="1">IF(BD26="","",INDEX(Travi!$A$1:$K$10000,BD26,6))</f>
        <v>-53.731000000000002</v>
      </c>
      <c r="BH26" s="13">
        <f ca="1">IF(BD26="","",INDEX(Travi!$A$1:$K$10000,BD26,7))</f>
        <v>-35.027999999999999</v>
      </c>
      <c r="BI26" s="13">
        <f ca="1">IF(BD26="","",INDEX(Travi!$A$1:$K$10000,BD26,8))</f>
        <v>-75.688999999999993</v>
      </c>
      <c r="BJ26" s="13">
        <f ca="1">IF(BD26="","",INDEX(Travi!$A$1:$K$10000,BD26,9))</f>
        <v>-26.73</v>
      </c>
      <c r="BK26" s="13">
        <f ca="1">IF(BD26="","",INDEX(Travi!$A$1:$K$10000,BD26,10))</f>
        <v>-4.3330000000000002</v>
      </c>
      <c r="BL26" s="13">
        <f ca="1">IF(BD26="","",INDEX(Travi!$A$1:$K$10000,BD26,11))</f>
        <v>-6.375</v>
      </c>
      <c r="BM26" s="12"/>
      <c r="BN26" s="12"/>
      <c r="BO26" s="12"/>
      <c r="BP26" s="12"/>
      <c r="BQ26" s="13"/>
      <c r="BR26" s="13"/>
      <c r="BS26" s="13"/>
      <c r="BT26" s="13"/>
      <c r="BU26" s="35"/>
      <c r="BV26" s="12">
        <f t="shared" ca="1" si="11"/>
        <v>101</v>
      </c>
      <c r="BW26" s="12">
        <f ca="1">IF(BV26="","",INDEX(Travi!$A$1:$K$10000,BV26,4))</f>
        <v>1</v>
      </c>
      <c r="BX26" s="12" t="str">
        <f ca="1">IF(BV26="","",INDEX(Travi!$A$1:$K$10000,BV26,5))</f>
        <v>Vdes</v>
      </c>
      <c r="BY26" s="13">
        <f ca="1">IF(BV26="","",INDEX(Travi!$A$1:$K$10000,BV26,6))</f>
        <v>-73.397000000000006</v>
      </c>
      <c r="BZ26" s="13">
        <f ca="1">IF(BV26="","",INDEX(Travi!$A$1:$K$10000,BV26,7))</f>
        <v>-47.585999999999999</v>
      </c>
      <c r="CA26" s="13">
        <f ca="1">IF(BV26="","",INDEX(Travi!$A$1:$K$10000,BV26,8))</f>
        <v>-84.548000000000002</v>
      </c>
      <c r="CB26" s="13">
        <f ca="1">IF(BV26="","",INDEX(Travi!$A$1:$K$10000,BV26,9))</f>
        <v>-29.773</v>
      </c>
      <c r="CC26" s="13">
        <f ca="1">IF(BV26="","",INDEX(Travi!$A$1:$K$10000,BV26,10))</f>
        <v>-4.83</v>
      </c>
      <c r="CD26" s="13">
        <f ca="1">IF(BV26="","",INDEX(Travi!$A$1:$K$10000,BV26,11))</f>
        <v>-7.1059999999999999</v>
      </c>
      <c r="CE26" s="12"/>
      <c r="CF26" s="12"/>
      <c r="CG26" s="12"/>
      <c r="CH26" s="12"/>
      <c r="CI26" s="13"/>
      <c r="CJ26" s="13"/>
      <c r="CK26" s="13"/>
      <c r="CL26" s="13"/>
      <c r="CM26" s="35"/>
      <c r="CN26" s="12">
        <f t="shared" ca="1" si="12"/>
        <v>121</v>
      </c>
      <c r="CO26" s="12">
        <f ca="1">IF(CN26="","",INDEX(Travi!$A$1:$K$10000,CN26,4))</f>
        <v>1</v>
      </c>
      <c r="CP26" s="12" t="str">
        <f ca="1">IF(CN26="","",INDEX(Travi!$A$1:$K$10000,CN26,5))</f>
        <v>Vdes</v>
      </c>
      <c r="CQ26" s="13">
        <f ca="1">IF(CN26="","",INDEX(Travi!$A$1:$K$10000,CN26,6))</f>
        <v>-60.375999999999998</v>
      </c>
      <c r="CR26" s="13">
        <f ca="1">IF(CN26="","",INDEX(Travi!$A$1:$K$10000,CN26,7))</f>
        <v>-38.962000000000003</v>
      </c>
      <c r="CS26" s="13">
        <f ca="1">IF(CN26="","",INDEX(Travi!$A$1:$K$10000,CN26,8))</f>
        <v>-77.754999999999995</v>
      </c>
      <c r="CT26" s="13">
        <f ca="1">IF(CN26="","",INDEX(Travi!$A$1:$K$10000,CN26,9))</f>
        <v>-27.402999999999999</v>
      </c>
      <c r="CU26" s="13">
        <f ca="1">IF(CN26="","",INDEX(Travi!$A$1:$K$10000,CN26,10))</f>
        <v>-4.4400000000000004</v>
      </c>
      <c r="CV26" s="13">
        <f ca="1">IF(CN26="","",INDEX(Travi!$A$1:$K$10000,CN26,11))</f>
        <v>-6.532</v>
      </c>
      <c r="CW26" s="12"/>
      <c r="CX26" s="12"/>
      <c r="CY26" s="12"/>
      <c r="CZ26" s="12"/>
      <c r="DA26" s="13"/>
      <c r="DB26" s="13"/>
      <c r="DC26" s="13"/>
      <c r="DD26" s="13"/>
      <c r="DE26" s="35"/>
      <c r="DF26" s="12">
        <f t="shared" ca="1" si="13"/>
        <v>121</v>
      </c>
      <c r="DG26" s="12">
        <f ca="1">IF(DF26="","",INDEX(Travi!$A$1:$K$10000,DF26,4))</f>
        <v>1</v>
      </c>
      <c r="DH26" s="12" t="str">
        <f ca="1">IF(DF26="","",INDEX(Travi!$A$1:$K$10000,DF26,5))</f>
        <v>Vdes</v>
      </c>
      <c r="DI26" s="13">
        <f ca="1">IF(DF26="","",INDEX(Travi!$A$1:$K$10000,DF26,6))</f>
        <v>-60.375999999999998</v>
      </c>
      <c r="DJ26" s="13">
        <f ca="1">IF(DF26="","",INDEX(Travi!$A$1:$K$10000,DF26,7))</f>
        <v>-38.962000000000003</v>
      </c>
      <c r="DK26" s="13">
        <f ca="1">IF(DF26="","",INDEX(Travi!$A$1:$K$10000,DF26,8))</f>
        <v>-77.754999999999995</v>
      </c>
      <c r="DL26" s="13">
        <f ca="1">IF(DF26="","",INDEX(Travi!$A$1:$K$10000,DF26,9))</f>
        <v>-27.402999999999999</v>
      </c>
      <c r="DM26" s="13">
        <f ca="1">IF(DF26="","",INDEX(Travi!$A$1:$K$10000,DF26,10))</f>
        <v>-4.4400000000000004</v>
      </c>
      <c r="DN26" s="13">
        <f ca="1">IF(DF26="","",INDEX(Travi!$A$1:$K$10000,DF26,11))</f>
        <v>-6.532</v>
      </c>
      <c r="DO26" s="12"/>
      <c r="DP26" s="12"/>
      <c r="DQ26" s="12"/>
      <c r="DR26" s="12"/>
      <c r="DS26" s="13"/>
      <c r="DT26" s="13"/>
      <c r="DU26" s="13"/>
      <c r="DV26" s="13"/>
    </row>
    <row r="27" spans="1:126" x14ac:dyDescent="0.35">
      <c r="A27" s="11"/>
      <c r="B27" s="12" t="str">
        <f t="shared" ca="1" si="7"/>
        <v/>
      </c>
      <c r="C27" s="12" t="str">
        <f ca="1">IF(B27="","",INDEX(Travi!$A$1:$K$10000,B27,4))</f>
        <v/>
      </c>
      <c r="D27" s="12" t="str">
        <f ca="1">IF(B27="","",INDEX(Travi!$A$1:$K$10000,B27,5))</f>
        <v/>
      </c>
      <c r="E27" s="12" t="str">
        <f ca="1">IF(B27="","",INDEX(Travi!$A$1:$K$10000,B27,6))</f>
        <v/>
      </c>
      <c r="F27" s="12" t="str">
        <f ca="1">IF(B27="","",INDEX(Travi!$A$1:$K$10000,B27,7))</f>
        <v/>
      </c>
      <c r="G27" s="12" t="str">
        <f ca="1">IF(B27="","",INDEX(Travi!$A$1:$K$10000,B27,8))</f>
        <v/>
      </c>
      <c r="H27" s="12" t="str">
        <f ca="1">IF(B27="","",INDEX(Travi!$A$1:$K$10000,B27,9))</f>
        <v/>
      </c>
      <c r="I27" s="12" t="str">
        <f ca="1">IF(B27="","",INDEX(Travi!$A$1:$K$10000,B27,10))</f>
        <v/>
      </c>
      <c r="J27" s="12" t="str">
        <f ca="1">IF(B27="","",INDEX(Travi!$A$1:$K$10000,B27,11))</f>
        <v/>
      </c>
      <c r="K27" s="12"/>
      <c r="L27" s="12"/>
      <c r="M27" s="12"/>
      <c r="N27" s="12"/>
      <c r="O27" s="13"/>
      <c r="P27" s="13"/>
      <c r="Q27" s="13"/>
      <c r="R27" s="13"/>
      <c r="S27" s="35"/>
      <c r="T27" s="12" t="str">
        <f t="shared" ca="1" si="8"/>
        <v/>
      </c>
      <c r="U27" s="12" t="str">
        <f ca="1">IF(T27="","",INDEX(Travi!$A$1:$K$10000,T27,4))</f>
        <v/>
      </c>
      <c r="V27" s="12" t="str">
        <f ca="1">IF(T27="","",INDEX(Travi!$A$1:$K$10000,T27,5))</f>
        <v/>
      </c>
      <c r="W27" s="12" t="str">
        <f ca="1">IF(T27="","",INDEX(Travi!$A$1:$K$10000,T27,6))</f>
        <v/>
      </c>
      <c r="X27" s="12" t="str">
        <f ca="1">IF(T27="","",INDEX(Travi!$A$1:$K$10000,T27,7))</f>
        <v/>
      </c>
      <c r="Y27" s="12" t="str">
        <f ca="1">IF(T27="","",INDEX(Travi!$A$1:$K$10000,T27,8))</f>
        <v/>
      </c>
      <c r="Z27" s="12" t="str">
        <f ca="1">IF(T27="","",INDEX(Travi!$A$1:$K$10000,T27,9))</f>
        <v/>
      </c>
      <c r="AA27" s="12" t="str">
        <f ca="1">IF(T27="","",INDEX(Travi!$A$1:$K$10000,T27,10))</f>
        <v/>
      </c>
      <c r="AB27" s="12" t="str">
        <f ca="1">IF(T27="","",INDEX(Travi!$A$1:$K$10000,T27,11))</f>
        <v/>
      </c>
      <c r="AC27" s="12"/>
      <c r="AD27" s="12"/>
      <c r="AE27" s="12"/>
      <c r="AF27" s="12"/>
      <c r="AG27" s="13"/>
      <c r="AH27" s="13"/>
      <c r="AI27" s="13"/>
      <c r="AJ27" s="13"/>
      <c r="AK27" s="35"/>
      <c r="AL27" s="12" t="str">
        <f t="shared" ca="1" si="9"/>
        <v/>
      </c>
      <c r="AM27" s="12" t="str">
        <f ca="1">IF(AL27="","",INDEX(Travi!$A$1:$K$10000,AL27,4))</f>
        <v/>
      </c>
      <c r="AN27" s="12" t="str">
        <f ca="1">IF(AL27="","",INDEX(Travi!$A$1:$K$10000,AL27,5))</f>
        <v/>
      </c>
      <c r="AO27" s="12" t="str">
        <f ca="1">IF(AL27="","",INDEX(Travi!$A$1:$K$10000,AL27,6))</f>
        <v/>
      </c>
      <c r="AP27" s="12" t="str">
        <f ca="1">IF(AL27="","",INDEX(Travi!$A$1:$K$10000,AL27,7))</f>
        <v/>
      </c>
      <c r="AQ27" s="12" t="str">
        <f ca="1">IF(AL27="","",INDEX(Travi!$A$1:$K$10000,AL27,8))</f>
        <v/>
      </c>
      <c r="AR27" s="12" t="str">
        <f ca="1">IF(AL27="","",INDEX(Travi!$A$1:$K$10000,AL27,9))</f>
        <v/>
      </c>
      <c r="AS27" s="12" t="str">
        <f ca="1">IF(AL27="","",INDEX(Travi!$A$1:$K$10000,AL27,10))</f>
        <v/>
      </c>
      <c r="AT27" s="12" t="str">
        <f ca="1">IF(AL27="","",INDEX(Travi!$A$1:$K$10000,AL27,11))</f>
        <v/>
      </c>
      <c r="AU27" s="12"/>
      <c r="AV27" s="12"/>
      <c r="AW27" s="12"/>
      <c r="AX27" s="12"/>
      <c r="AY27" s="13"/>
      <c r="AZ27" s="13"/>
      <c r="BA27" s="13"/>
      <c r="BB27" s="13"/>
      <c r="BC27" s="35"/>
      <c r="BD27" s="12" t="str">
        <f t="shared" ca="1" si="10"/>
        <v/>
      </c>
      <c r="BE27" s="12" t="str">
        <f ca="1">IF(BD27="","",INDEX(Travi!$A$1:$K$10000,BD27,4))</f>
        <v/>
      </c>
      <c r="BF27" s="12" t="str">
        <f ca="1">IF(BD27="","",INDEX(Travi!$A$1:$K$10000,BD27,5))</f>
        <v/>
      </c>
      <c r="BG27" s="12" t="str">
        <f ca="1">IF(BD27="","",INDEX(Travi!$A$1:$K$10000,BD27,6))</f>
        <v/>
      </c>
      <c r="BH27" s="12" t="str">
        <f ca="1">IF(BD27="","",INDEX(Travi!$A$1:$K$10000,BD27,7))</f>
        <v/>
      </c>
      <c r="BI27" s="12" t="str">
        <f ca="1">IF(BD27="","",INDEX(Travi!$A$1:$K$10000,BD27,8))</f>
        <v/>
      </c>
      <c r="BJ27" s="12" t="str">
        <f ca="1">IF(BD27="","",INDEX(Travi!$A$1:$K$10000,BD27,9))</f>
        <v/>
      </c>
      <c r="BK27" s="12" t="str">
        <f ca="1">IF(BD27="","",INDEX(Travi!$A$1:$K$10000,BD27,10))</f>
        <v/>
      </c>
      <c r="BL27" s="12" t="str">
        <f ca="1">IF(BD27="","",INDEX(Travi!$A$1:$K$10000,BD27,11))</f>
        <v/>
      </c>
      <c r="BM27" s="12"/>
      <c r="BN27" s="12"/>
      <c r="BO27" s="12"/>
      <c r="BP27" s="12"/>
      <c r="BQ27" s="13"/>
      <c r="BR27" s="13"/>
      <c r="BS27" s="13"/>
      <c r="BT27" s="13"/>
      <c r="BU27" s="35"/>
      <c r="BV27" s="12" t="str">
        <f t="shared" ca="1" si="11"/>
        <v/>
      </c>
      <c r="BW27" s="12" t="str">
        <f ca="1">IF(BV27="","",INDEX(Travi!$A$1:$K$10000,BV27,4))</f>
        <v/>
      </c>
      <c r="BX27" s="12" t="str">
        <f ca="1">IF(BV27="","",INDEX(Travi!$A$1:$K$10000,BV27,5))</f>
        <v/>
      </c>
      <c r="BY27" s="12" t="str">
        <f ca="1">IF(BV27="","",INDEX(Travi!$A$1:$K$10000,BV27,6))</f>
        <v/>
      </c>
      <c r="BZ27" s="12" t="str">
        <f ca="1">IF(BV27="","",INDEX(Travi!$A$1:$K$10000,BV27,7))</f>
        <v/>
      </c>
      <c r="CA27" s="12" t="str">
        <f ca="1">IF(BV27="","",INDEX(Travi!$A$1:$K$10000,BV27,8))</f>
        <v/>
      </c>
      <c r="CB27" s="12" t="str">
        <f ca="1">IF(BV27="","",INDEX(Travi!$A$1:$K$10000,BV27,9))</f>
        <v/>
      </c>
      <c r="CC27" s="12" t="str">
        <f ca="1">IF(BV27="","",INDEX(Travi!$A$1:$K$10000,BV27,10))</f>
        <v/>
      </c>
      <c r="CD27" s="12" t="str">
        <f ca="1">IF(BV27="","",INDEX(Travi!$A$1:$K$10000,BV27,11))</f>
        <v/>
      </c>
      <c r="CE27" s="12"/>
      <c r="CF27" s="12"/>
      <c r="CG27" s="12"/>
      <c r="CH27" s="12"/>
      <c r="CI27" s="13"/>
      <c r="CJ27" s="13"/>
      <c r="CK27" s="13"/>
      <c r="CL27" s="13"/>
      <c r="CM27" s="35"/>
      <c r="CN27" s="12" t="str">
        <f t="shared" ca="1" si="12"/>
        <v/>
      </c>
      <c r="CO27" s="12" t="str">
        <f ca="1">IF(CN27="","",INDEX(Travi!$A$1:$K$10000,CN27,4))</f>
        <v/>
      </c>
      <c r="CP27" s="12" t="str">
        <f ca="1">IF(CN27="","",INDEX(Travi!$A$1:$K$10000,CN27,5))</f>
        <v/>
      </c>
      <c r="CQ27" s="12" t="str">
        <f ca="1">IF(CN27="","",INDEX(Travi!$A$1:$K$10000,CN27,6))</f>
        <v/>
      </c>
      <c r="CR27" s="12" t="str">
        <f ca="1">IF(CN27="","",INDEX(Travi!$A$1:$K$10000,CN27,7))</f>
        <v/>
      </c>
      <c r="CS27" s="12" t="str">
        <f ca="1">IF(CN27="","",INDEX(Travi!$A$1:$K$10000,CN27,8))</f>
        <v/>
      </c>
      <c r="CT27" s="12" t="str">
        <f ca="1">IF(CN27="","",INDEX(Travi!$A$1:$K$10000,CN27,9))</f>
        <v/>
      </c>
      <c r="CU27" s="12" t="str">
        <f ca="1">IF(CN27="","",INDEX(Travi!$A$1:$K$10000,CN27,10))</f>
        <v/>
      </c>
      <c r="CV27" s="12" t="str">
        <f ca="1">IF(CN27="","",INDEX(Travi!$A$1:$K$10000,CN27,11))</f>
        <v/>
      </c>
      <c r="CW27" s="12"/>
      <c r="CX27" s="12"/>
      <c r="CY27" s="12"/>
      <c r="CZ27" s="12"/>
      <c r="DA27" s="13"/>
      <c r="DB27" s="13"/>
      <c r="DC27" s="13"/>
      <c r="DD27" s="13"/>
      <c r="DE27" s="35"/>
      <c r="DF27" s="12" t="str">
        <f t="shared" ca="1" si="13"/>
        <v/>
      </c>
      <c r="DG27" s="12" t="str">
        <f ca="1">IF(DF27="","",INDEX(Travi!$A$1:$K$10000,DF27,4))</f>
        <v/>
      </c>
      <c r="DH27" s="12" t="str">
        <f ca="1">IF(DF27="","",INDEX(Travi!$A$1:$K$10000,DF27,5))</f>
        <v/>
      </c>
      <c r="DI27" s="12" t="str">
        <f ca="1">IF(DF27="","",INDEX(Travi!$A$1:$K$10000,DF27,6))</f>
        <v/>
      </c>
      <c r="DJ27" s="12" t="str">
        <f ca="1">IF(DF27="","",INDEX(Travi!$A$1:$K$10000,DF27,7))</f>
        <v/>
      </c>
      <c r="DK27" s="12" t="str">
        <f ca="1">IF(DF27="","",INDEX(Travi!$A$1:$K$10000,DF27,8))</f>
        <v/>
      </c>
      <c r="DL27" s="12" t="str">
        <f ca="1">IF(DF27="","",INDEX(Travi!$A$1:$K$10000,DF27,9))</f>
        <v/>
      </c>
      <c r="DM27" s="12" t="str">
        <f ca="1">IF(DF27="","",INDEX(Travi!$A$1:$K$10000,DF27,10))</f>
        <v/>
      </c>
      <c r="DN27" s="12" t="str">
        <f ca="1">IF(DF27="","",INDEX(Travi!$A$1:$K$10000,DF27,11))</f>
        <v/>
      </c>
      <c r="DO27" s="12"/>
      <c r="DP27" s="12"/>
      <c r="DQ27" s="12"/>
      <c r="DR27" s="12"/>
      <c r="DS27" s="13"/>
      <c r="DT27" s="13"/>
      <c r="DU27" s="13"/>
      <c r="DV27" s="13"/>
    </row>
    <row r="28" spans="1:126" x14ac:dyDescent="0.35">
      <c r="A28" s="11"/>
      <c r="B28" s="12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L28" s="12"/>
      <c r="M28" s="12"/>
      <c r="N28" s="12"/>
      <c r="O28" s="13"/>
      <c r="P28" s="13"/>
      <c r="Q28" s="13"/>
      <c r="R28" s="13"/>
      <c r="S28" s="35"/>
      <c r="T28" s="12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D28" s="12"/>
      <c r="AE28" s="12"/>
      <c r="AF28" s="12"/>
      <c r="AG28" s="13"/>
      <c r="AH28" s="13"/>
      <c r="AI28" s="13"/>
      <c r="AJ28" s="13"/>
      <c r="AK28" s="35"/>
      <c r="AL28" s="12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V28" s="12"/>
      <c r="AW28" s="12"/>
      <c r="AX28" s="12"/>
      <c r="AY28" s="13"/>
      <c r="AZ28" s="13"/>
      <c r="BA28" s="13"/>
      <c r="BB28" s="13"/>
      <c r="BC28" s="35"/>
      <c r="BD28" s="12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N28" s="12"/>
      <c r="BO28" s="12"/>
      <c r="BP28" s="12"/>
      <c r="BQ28" s="13"/>
      <c r="BR28" s="13"/>
      <c r="BS28" s="13"/>
      <c r="BT28" s="13"/>
      <c r="BU28" s="35"/>
      <c r="BV28" s="12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F28" s="12"/>
      <c r="CG28" s="12"/>
      <c r="CH28" s="12"/>
      <c r="CI28" s="13"/>
      <c r="CJ28" s="13"/>
      <c r="CK28" s="13"/>
      <c r="CL28" s="13"/>
      <c r="CM28" s="35"/>
      <c r="CN28" s="12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X28" s="12"/>
      <c r="CY28" s="12"/>
      <c r="CZ28" s="12"/>
      <c r="DA28" s="13"/>
      <c r="DB28" s="13"/>
      <c r="DC28" s="13"/>
      <c r="DD28" s="13"/>
      <c r="DE28" s="35"/>
      <c r="DF28" s="12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P28" s="12"/>
      <c r="DQ28" s="12"/>
      <c r="DR28" s="12"/>
      <c r="DS28" s="13"/>
      <c r="DT28" s="13"/>
      <c r="DU28" s="13"/>
      <c r="DV28" s="13"/>
    </row>
    <row r="29" spans="1:126" x14ac:dyDescent="0.35">
      <c r="A29" s="11"/>
      <c r="B29" s="12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K29" s="12"/>
      <c r="L29" s="12"/>
      <c r="M29" s="12"/>
      <c r="N29" s="12"/>
      <c r="O29" s="13"/>
      <c r="P29" s="13"/>
      <c r="Q29" s="13"/>
      <c r="R29" s="13"/>
      <c r="S29" s="35"/>
      <c r="T29" s="12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C29" s="12"/>
      <c r="AD29" s="12"/>
      <c r="AE29" s="12"/>
      <c r="AF29" s="12"/>
      <c r="AG29" s="13"/>
      <c r="AH29" s="13"/>
      <c r="AI29" s="13"/>
      <c r="AJ29" s="13"/>
      <c r="AK29" s="35"/>
      <c r="AL29" s="12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U29" s="12"/>
      <c r="AV29" s="12"/>
      <c r="AW29" s="12"/>
      <c r="AX29" s="12"/>
      <c r="AY29" s="13"/>
      <c r="AZ29" s="13"/>
      <c r="BA29" s="13"/>
      <c r="BB29" s="13"/>
      <c r="BC29" s="35"/>
      <c r="BD29" s="12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M29" s="12"/>
      <c r="BN29" s="12"/>
      <c r="BO29" s="12"/>
      <c r="BP29" s="12"/>
      <c r="BQ29" s="13"/>
      <c r="BR29" s="13"/>
      <c r="BS29" s="13"/>
      <c r="BT29" s="13"/>
      <c r="BU29" s="35"/>
      <c r="BV29" s="12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E29" s="12"/>
      <c r="CF29" s="12"/>
      <c r="CG29" s="12"/>
      <c r="CH29" s="12"/>
      <c r="CI29" s="13"/>
      <c r="CJ29" s="13"/>
      <c r="CK29" s="13"/>
      <c r="CL29" s="13"/>
      <c r="CM29" s="35"/>
      <c r="CN29" s="12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W29" s="12"/>
      <c r="CX29" s="12"/>
      <c r="CY29" s="12"/>
      <c r="CZ29" s="12"/>
      <c r="DA29" s="13"/>
      <c r="DB29" s="13"/>
      <c r="DC29" s="13"/>
      <c r="DD29" s="13"/>
      <c r="DE29" s="35"/>
      <c r="DF29" s="12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O29" s="12"/>
      <c r="DP29" s="12"/>
      <c r="DQ29" s="12"/>
      <c r="DR29" s="12"/>
      <c r="DS29" s="13"/>
      <c r="DT29" s="13"/>
      <c r="DU29" s="13"/>
      <c r="DV29" s="13"/>
    </row>
    <row r="30" spans="1:126" x14ac:dyDescent="0.35">
      <c r="A30" s="14"/>
      <c r="B30" s="15" t="str">
        <f t="shared" ca="1" si="7"/>
        <v/>
      </c>
      <c r="C30" s="26" t="str">
        <f ca="1">IF(B30="","",INDEX(Travi!$A$1:$K$10000,B30,4))</f>
        <v/>
      </c>
      <c r="D30" s="26" t="str">
        <f ca="1">IF(B30="","",INDEX(Travi!$A$1:$K$10000,B30,5))</f>
        <v/>
      </c>
      <c r="E30" s="26" t="str">
        <f ca="1">IF(B30="","",INDEX(Travi!$A$1:$K$10000,B30,6))</f>
        <v/>
      </c>
      <c r="F30" s="26" t="str">
        <f ca="1">IF(B30="","",INDEX(Travi!$A$1:$K$10000,B30,7))</f>
        <v/>
      </c>
      <c r="G30" s="26" t="str">
        <f ca="1">IF(B30="","",INDEX(Travi!$A$1:$K$10000,B30,8))</f>
        <v/>
      </c>
      <c r="H30" s="26" t="str">
        <f ca="1">IF(B30="","",INDEX(Travi!$A$1:$K$10000,B30,9))</f>
        <v/>
      </c>
      <c r="I30" s="26" t="str">
        <f ca="1">IF(B30="","",INDEX(Travi!$A$1:$K$10000,B30,10))</f>
        <v/>
      </c>
      <c r="J30" s="26" t="str">
        <f ca="1">IF(B30="","",INDEX(Travi!$A$1:$K$10000,B30,11))</f>
        <v/>
      </c>
      <c r="K30" s="15"/>
      <c r="L30" s="15"/>
      <c r="M30" s="15"/>
      <c r="N30" s="15"/>
      <c r="O30" s="16"/>
      <c r="P30" s="16"/>
      <c r="Q30" s="16"/>
      <c r="R30" s="16"/>
      <c r="S30" s="36"/>
      <c r="T30" s="15" t="str">
        <f t="shared" ca="1" si="8"/>
        <v/>
      </c>
      <c r="U30" s="26" t="str">
        <f ca="1">IF(T30="","",INDEX(Travi!$A$1:$K$10000,T30,4))</f>
        <v/>
      </c>
      <c r="V30" s="26" t="str">
        <f ca="1">IF(T30="","",INDEX(Travi!$A$1:$K$10000,T30,5))</f>
        <v/>
      </c>
      <c r="W30" s="26" t="str">
        <f ca="1">IF(T30="","",INDEX(Travi!$A$1:$K$10000,T30,6))</f>
        <v/>
      </c>
      <c r="X30" s="26" t="str">
        <f ca="1">IF(T30="","",INDEX(Travi!$A$1:$K$10000,T30,7))</f>
        <v/>
      </c>
      <c r="Y30" s="26" t="str">
        <f ca="1">IF(T30="","",INDEX(Travi!$A$1:$K$10000,T30,8))</f>
        <v/>
      </c>
      <c r="Z30" s="26" t="str">
        <f ca="1">IF(T30="","",INDEX(Travi!$A$1:$K$10000,T30,9))</f>
        <v/>
      </c>
      <c r="AA30" s="26" t="str">
        <f ca="1">IF(T30="","",INDEX(Travi!$A$1:$K$10000,T30,10))</f>
        <v/>
      </c>
      <c r="AB30" s="26" t="str">
        <f ca="1">IF(T30="","",INDEX(Travi!$A$1:$K$10000,T30,11))</f>
        <v/>
      </c>
      <c r="AC30" s="15"/>
      <c r="AD30" s="15"/>
      <c r="AE30" s="15"/>
      <c r="AF30" s="15"/>
      <c r="AG30" s="16"/>
      <c r="AH30" s="16"/>
      <c r="AI30" s="16"/>
      <c r="AJ30" s="16"/>
      <c r="AK30" s="36"/>
      <c r="AL30" s="15" t="str">
        <f t="shared" ca="1" si="9"/>
        <v/>
      </c>
      <c r="AM30" s="26" t="str">
        <f ca="1">IF(AL30="","",INDEX(Travi!$A$1:$K$10000,AL30,4))</f>
        <v/>
      </c>
      <c r="AN30" s="26" t="str">
        <f ca="1">IF(AL30="","",INDEX(Travi!$A$1:$K$10000,AL30,5))</f>
        <v/>
      </c>
      <c r="AO30" s="26" t="str">
        <f ca="1">IF(AL30="","",INDEX(Travi!$A$1:$K$10000,AL30,6))</f>
        <v/>
      </c>
      <c r="AP30" s="26" t="str">
        <f ca="1">IF(AL30="","",INDEX(Travi!$A$1:$K$10000,AL30,7))</f>
        <v/>
      </c>
      <c r="AQ30" s="26" t="str">
        <f ca="1">IF(AL30="","",INDEX(Travi!$A$1:$K$10000,AL30,8))</f>
        <v/>
      </c>
      <c r="AR30" s="26" t="str">
        <f ca="1">IF(AL30="","",INDEX(Travi!$A$1:$K$10000,AL30,9))</f>
        <v/>
      </c>
      <c r="AS30" s="26" t="str">
        <f ca="1">IF(AL30="","",INDEX(Travi!$A$1:$K$10000,AL30,10))</f>
        <v/>
      </c>
      <c r="AT30" s="26" t="str">
        <f ca="1">IF(AL30="","",INDEX(Travi!$A$1:$K$10000,AL30,11))</f>
        <v/>
      </c>
      <c r="AU30" s="15"/>
      <c r="AV30" s="15"/>
      <c r="AW30" s="15"/>
      <c r="AX30" s="15"/>
      <c r="AY30" s="16"/>
      <c r="AZ30" s="16"/>
      <c r="BA30" s="16"/>
      <c r="BB30" s="16"/>
      <c r="BC30" s="36"/>
      <c r="BD30" s="15" t="str">
        <f t="shared" ca="1" si="10"/>
        <v/>
      </c>
      <c r="BE30" s="26" t="str">
        <f ca="1">IF(BD30="","",INDEX(Travi!$A$1:$K$10000,BD30,4))</f>
        <v/>
      </c>
      <c r="BF30" s="26" t="str">
        <f ca="1">IF(BD30="","",INDEX(Travi!$A$1:$K$10000,BD30,5))</f>
        <v/>
      </c>
      <c r="BG30" s="26" t="str">
        <f ca="1">IF(BD30="","",INDEX(Travi!$A$1:$K$10000,BD30,6))</f>
        <v/>
      </c>
      <c r="BH30" s="26" t="str">
        <f ca="1">IF(BD30="","",INDEX(Travi!$A$1:$K$10000,BD30,7))</f>
        <v/>
      </c>
      <c r="BI30" s="26" t="str">
        <f ca="1">IF(BD30="","",INDEX(Travi!$A$1:$K$10000,BD30,8))</f>
        <v/>
      </c>
      <c r="BJ30" s="26" t="str">
        <f ca="1">IF(BD30="","",INDEX(Travi!$A$1:$K$10000,BD30,9))</f>
        <v/>
      </c>
      <c r="BK30" s="26" t="str">
        <f ca="1">IF(BD30="","",INDEX(Travi!$A$1:$K$10000,BD30,10))</f>
        <v/>
      </c>
      <c r="BL30" s="26" t="str">
        <f ca="1">IF(BD30="","",INDEX(Travi!$A$1:$K$10000,BD30,11))</f>
        <v/>
      </c>
      <c r="BM30" s="15"/>
      <c r="BN30" s="15"/>
      <c r="BO30" s="15"/>
      <c r="BP30" s="15"/>
      <c r="BQ30" s="16"/>
      <c r="BR30" s="16"/>
      <c r="BS30" s="16"/>
      <c r="BT30" s="16"/>
      <c r="BU30" s="36"/>
      <c r="BV30" s="15" t="str">
        <f t="shared" ca="1" si="11"/>
        <v/>
      </c>
      <c r="BW30" s="26" t="str">
        <f ca="1">IF(BV30="","",INDEX(Travi!$A$1:$K$10000,BV30,4))</f>
        <v/>
      </c>
      <c r="BX30" s="26" t="str">
        <f ca="1">IF(BV30="","",INDEX(Travi!$A$1:$K$10000,BV30,5))</f>
        <v/>
      </c>
      <c r="BY30" s="26" t="str">
        <f ca="1">IF(BV30="","",INDEX(Travi!$A$1:$K$10000,BV30,6))</f>
        <v/>
      </c>
      <c r="BZ30" s="26" t="str">
        <f ca="1">IF(BV30="","",INDEX(Travi!$A$1:$K$10000,BV30,7))</f>
        <v/>
      </c>
      <c r="CA30" s="26" t="str">
        <f ca="1">IF(BV30="","",INDEX(Travi!$A$1:$K$10000,BV30,8))</f>
        <v/>
      </c>
      <c r="CB30" s="26" t="str">
        <f ca="1">IF(BV30="","",INDEX(Travi!$A$1:$K$10000,BV30,9))</f>
        <v/>
      </c>
      <c r="CC30" s="26" t="str">
        <f ca="1">IF(BV30="","",INDEX(Travi!$A$1:$K$10000,BV30,10))</f>
        <v/>
      </c>
      <c r="CD30" s="26" t="str">
        <f ca="1">IF(BV30="","",INDEX(Travi!$A$1:$K$10000,BV30,11))</f>
        <v/>
      </c>
      <c r="CE30" s="15"/>
      <c r="CF30" s="15"/>
      <c r="CG30" s="15"/>
      <c r="CH30" s="15"/>
      <c r="CI30" s="16"/>
      <c r="CJ30" s="16"/>
      <c r="CK30" s="16"/>
      <c r="CL30" s="16"/>
      <c r="CM30" s="36"/>
      <c r="CN30" s="15" t="str">
        <f t="shared" ca="1" si="12"/>
        <v/>
      </c>
      <c r="CO30" s="26" t="str">
        <f ca="1">IF(CN30="","",INDEX(Travi!$A$1:$K$10000,CN30,4))</f>
        <v/>
      </c>
      <c r="CP30" s="26" t="str">
        <f ca="1">IF(CN30="","",INDEX(Travi!$A$1:$K$10000,CN30,5))</f>
        <v/>
      </c>
      <c r="CQ30" s="26" t="str">
        <f ca="1">IF(CN30="","",INDEX(Travi!$A$1:$K$10000,CN30,6))</f>
        <v/>
      </c>
      <c r="CR30" s="26" t="str">
        <f ca="1">IF(CN30="","",INDEX(Travi!$A$1:$K$10000,CN30,7))</f>
        <v/>
      </c>
      <c r="CS30" s="26" t="str">
        <f ca="1">IF(CN30="","",INDEX(Travi!$A$1:$K$10000,CN30,8))</f>
        <v/>
      </c>
      <c r="CT30" s="26" t="str">
        <f ca="1">IF(CN30="","",INDEX(Travi!$A$1:$K$10000,CN30,9))</f>
        <v/>
      </c>
      <c r="CU30" s="26" t="str">
        <f ca="1">IF(CN30="","",INDEX(Travi!$A$1:$K$10000,CN30,10))</f>
        <v/>
      </c>
      <c r="CV30" s="26" t="str">
        <f ca="1">IF(CN30="","",INDEX(Travi!$A$1:$K$10000,CN30,11))</f>
        <v/>
      </c>
      <c r="CW30" s="15"/>
      <c r="CX30" s="15"/>
      <c r="CY30" s="15"/>
      <c r="CZ30" s="15"/>
      <c r="DA30" s="16"/>
      <c r="DB30" s="16"/>
      <c r="DC30" s="16"/>
      <c r="DD30" s="16"/>
      <c r="DE30" s="36"/>
      <c r="DF30" s="15" t="str">
        <f t="shared" ca="1" si="13"/>
        <v/>
      </c>
      <c r="DG30" s="26" t="str">
        <f ca="1">IF(DF30="","",INDEX(Travi!$A$1:$K$10000,DF30,4))</f>
        <v/>
      </c>
      <c r="DH30" s="26" t="str">
        <f ca="1">IF(DF30="","",INDEX(Travi!$A$1:$K$10000,DF30,5))</f>
        <v/>
      </c>
      <c r="DI30" s="26" t="str">
        <f ca="1">IF(DF30="","",INDEX(Travi!$A$1:$K$10000,DF30,6))</f>
        <v/>
      </c>
      <c r="DJ30" s="26" t="str">
        <f ca="1">IF(DF30="","",INDEX(Travi!$A$1:$K$10000,DF30,7))</f>
        <v/>
      </c>
      <c r="DK30" s="26" t="str">
        <f ca="1">IF(DF30="","",INDEX(Travi!$A$1:$K$10000,DF30,8))</f>
        <v/>
      </c>
      <c r="DL30" s="26" t="str">
        <f ca="1">IF(DF30="","",INDEX(Travi!$A$1:$K$10000,DF30,9))</f>
        <v/>
      </c>
      <c r="DM30" s="26" t="str">
        <f ca="1">IF(DF30="","",INDEX(Travi!$A$1:$K$10000,DF30,10))</f>
        <v/>
      </c>
      <c r="DN30" s="26" t="str">
        <f ca="1">IF(DF30="","",INDEX(Travi!$A$1:$K$10000,DF30,11))</f>
        <v/>
      </c>
      <c r="DO30" s="15"/>
      <c r="DP30" s="15"/>
      <c r="DQ30" s="15"/>
      <c r="DR30" s="15"/>
      <c r="DS30" s="16"/>
      <c r="DT30" s="16"/>
      <c r="DU30" s="16"/>
      <c r="DV30" s="16"/>
    </row>
    <row r="31" spans="1:126" x14ac:dyDescent="0.35">
      <c r="S31" s="37"/>
      <c r="AK31" s="37"/>
      <c r="BC31" s="37"/>
      <c r="BU31" s="37"/>
      <c r="CM31" s="37"/>
      <c r="DE31" s="37"/>
    </row>
    <row r="32" spans="1:126" x14ac:dyDescent="0.35">
      <c r="A32" s="2" t="s">
        <v>44</v>
      </c>
      <c r="B32" s="19" t="str">
        <f ca="1">A$7</f>
        <v>21-22</v>
      </c>
      <c r="D32" s="2" t="s">
        <v>24</v>
      </c>
      <c r="E32" s="8" t="s">
        <v>56</v>
      </c>
      <c r="F32" s="9">
        <v>30</v>
      </c>
      <c r="G32" s="2" t="s">
        <v>25</v>
      </c>
      <c r="H32" s="2" t="s">
        <v>26</v>
      </c>
      <c r="N32" s="2" t="s">
        <v>54</v>
      </c>
      <c r="O32" s="8"/>
      <c r="P32" s="48">
        <f ca="1">ROUND(ABS(IF($C$2&lt;=$C$3,(F39-F40)/F41,(G39-G40)/G41)),2)</f>
        <v>4.3</v>
      </c>
      <c r="Q32" s="2" t="s">
        <v>25</v>
      </c>
      <c r="S32" s="38" t="s">
        <v>44</v>
      </c>
      <c r="T32" s="19" t="str">
        <f ca="1">S7</f>
        <v>22-23</v>
      </c>
      <c r="V32" s="2" t="s">
        <v>24</v>
      </c>
      <c r="W32" s="8" t="s">
        <v>56</v>
      </c>
      <c r="X32" s="9">
        <v>30</v>
      </c>
      <c r="Y32" s="2" t="s">
        <v>25</v>
      </c>
      <c r="Z32" s="2" t="s">
        <v>26</v>
      </c>
      <c r="AF32" s="2" t="s">
        <v>54</v>
      </c>
      <c r="AG32" s="8"/>
      <c r="AH32" s="48">
        <f ca="1">ROUND(ABS(IF($C$2&lt;=$C$3,(X39-X40)/X41,(Y39-Y40)/Y41)),2)</f>
        <v>3.8</v>
      </c>
      <c r="AI32" s="2" t="s">
        <v>25</v>
      </c>
      <c r="AK32" s="38" t="s">
        <v>44</v>
      </c>
      <c r="AL32" s="19" t="str">
        <f ca="1">AK7</f>
        <v>23-24</v>
      </c>
      <c r="AN32" s="2" t="s">
        <v>24</v>
      </c>
      <c r="AO32" s="8" t="s">
        <v>56</v>
      </c>
      <c r="AP32" s="9">
        <v>30</v>
      </c>
      <c r="AQ32" s="2" t="s">
        <v>25</v>
      </c>
      <c r="AR32" s="2" t="s">
        <v>26</v>
      </c>
      <c r="AX32" s="2" t="s">
        <v>54</v>
      </c>
      <c r="AY32" s="8"/>
      <c r="AZ32" s="48">
        <f ca="1">ROUND(ABS(IF($C$2&lt;=$C$3,(AP39-AP40)/AP41,(AQ39-AQ40)/AQ41)),2)</f>
        <v>3.2</v>
      </c>
      <c r="BA32" s="2" t="s">
        <v>25</v>
      </c>
      <c r="BC32" s="38" t="s">
        <v>44</v>
      </c>
      <c r="BD32" s="19" t="str">
        <f ca="1">BC7</f>
        <v>24-25</v>
      </c>
      <c r="BF32" s="2" t="s">
        <v>24</v>
      </c>
      <c r="BG32" s="8" t="s">
        <v>56</v>
      </c>
      <c r="BH32" s="9">
        <v>30</v>
      </c>
      <c r="BI32" s="2" t="s">
        <v>25</v>
      </c>
      <c r="BJ32" s="2" t="s">
        <v>26</v>
      </c>
      <c r="BP32" s="2" t="s">
        <v>54</v>
      </c>
      <c r="BQ32" s="8"/>
      <c r="BR32" s="48">
        <f ca="1">ROUND(ABS(IF($C$2&lt;=$C$3,(BH39-BH40)/BH41,(BI39-BI40)/BI41)),2)</f>
        <v>3.2</v>
      </c>
      <c r="BS32" s="2" t="s">
        <v>25</v>
      </c>
      <c r="BU32" s="38" t="s">
        <v>44</v>
      </c>
      <c r="BV32" s="19" t="str">
        <f ca="1">BU7</f>
        <v>25-26</v>
      </c>
      <c r="BX32" s="2" t="s">
        <v>24</v>
      </c>
      <c r="BY32" s="8" t="s">
        <v>56</v>
      </c>
      <c r="BZ32" s="9">
        <v>30</v>
      </c>
      <c r="CA32" s="2" t="s">
        <v>25</v>
      </c>
      <c r="CB32" s="2" t="s">
        <v>26</v>
      </c>
      <c r="CH32" s="2" t="s">
        <v>54</v>
      </c>
      <c r="CI32" s="8"/>
      <c r="CJ32" s="48">
        <f ca="1">ROUND(ABS(IF($C$2&lt;=$C$3,(BZ39-BZ40)/BZ41,(CA39-CA40)/CA41)),2)</f>
        <v>4.2</v>
      </c>
      <c r="CK32" s="2" t="s">
        <v>25</v>
      </c>
      <c r="CM32" s="38" t="s">
        <v>44</v>
      </c>
      <c r="CN32" s="19" t="str">
        <f ca="1">CM7</f>
        <v>26-27</v>
      </c>
      <c r="CP32" s="2" t="s">
        <v>24</v>
      </c>
      <c r="CQ32" s="8" t="s">
        <v>56</v>
      </c>
      <c r="CR32" s="9">
        <v>30</v>
      </c>
      <c r="CS32" s="2" t="s">
        <v>25</v>
      </c>
      <c r="CT32" s="2" t="s">
        <v>26</v>
      </c>
      <c r="CZ32" s="2" t="s">
        <v>54</v>
      </c>
      <c r="DA32" s="8"/>
      <c r="DB32" s="48">
        <f ca="1">ROUND(ABS(IF($C$2&lt;=$C$3,(CR39-CR40)/CR41,(CS39-CS40)/CS41)),2)</f>
        <v>3.6</v>
      </c>
      <c r="DC32" s="2" t="s">
        <v>25</v>
      </c>
      <c r="DE32" s="38" t="s">
        <v>44</v>
      </c>
      <c r="DF32" s="19" t="str">
        <f ca="1">DE7</f>
        <v>-</v>
      </c>
      <c r="DH32" s="2" t="s">
        <v>24</v>
      </c>
      <c r="DI32" s="8" t="s">
        <v>56</v>
      </c>
      <c r="DJ32" s="9">
        <v>30</v>
      </c>
      <c r="DK32" s="2" t="s">
        <v>25</v>
      </c>
      <c r="DL32" s="2" t="s">
        <v>26</v>
      </c>
      <c r="DR32" s="2" t="s">
        <v>54</v>
      </c>
      <c r="DS32" s="8"/>
      <c r="DT32" s="48">
        <f ca="1">ROUND(ABS(IF($C$2&lt;=$C$3,(DJ39-DJ40)/DJ41,(DK39-DK40)/DK41)),2)</f>
        <v>3.6</v>
      </c>
      <c r="DU32" s="2" t="s">
        <v>25</v>
      </c>
    </row>
    <row r="33" spans="1:125" x14ac:dyDescent="0.35">
      <c r="A33" s="2" t="s">
        <v>68</v>
      </c>
      <c r="B33" s="19">
        <f>H2</f>
        <v>5</v>
      </c>
      <c r="E33" s="8" t="s">
        <v>57</v>
      </c>
      <c r="F33" s="9">
        <v>50</v>
      </c>
      <c r="G33" s="2" t="s">
        <v>25</v>
      </c>
      <c r="H33" s="2" t="s">
        <v>27</v>
      </c>
      <c r="O33" s="8" t="s">
        <v>32</v>
      </c>
      <c r="P33" s="19">
        <f ca="1">ROUND(ABS((D41-D42)/P32),2)</f>
        <v>22.53</v>
      </c>
      <c r="Q33" s="17" t="s">
        <v>55</v>
      </c>
      <c r="S33" s="38" t="s">
        <v>23</v>
      </c>
      <c r="T33" s="19">
        <f>B33</f>
        <v>5</v>
      </c>
      <c r="W33" s="8" t="s">
        <v>57</v>
      </c>
      <c r="X33" s="9">
        <v>50</v>
      </c>
      <c r="Y33" s="2" t="s">
        <v>25</v>
      </c>
      <c r="Z33" s="2" t="s">
        <v>27</v>
      </c>
      <c r="AG33" s="8" t="s">
        <v>32</v>
      </c>
      <c r="AH33" s="19">
        <f ca="1">ROUND(ABS((V41-V42)/AH32),2)</f>
        <v>22.53</v>
      </c>
      <c r="AI33" s="17" t="s">
        <v>55</v>
      </c>
      <c r="AK33" s="38" t="s">
        <v>23</v>
      </c>
      <c r="AL33" s="19">
        <f>T33</f>
        <v>5</v>
      </c>
      <c r="AO33" s="8" t="s">
        <v>57</v>
      </c>
      <c r="AP33" s="9">
        <v>50</v>
      </c>
      <c r="AQ33" s="2" t="s">
        <v>25</v>
      </c>
      <c r="AR33" s="2" t="s">
        <v>27</v>
      </c>
      <c r="AY33" s="8" t="s">
        <v>32</v>
      </c>
      <c r="AZ33" s="19">
        <f ca="1">ROUND(ABS((AN41-AN42)/AZ32),2)</f>
        <v>24.48</v>
      </c>
      <c r="BA33" s="17" t="s">
        <v>55</v>
      </c>
      <c r="BC33" s="38" t="s">
        <v>23</v>
      </c>
      <c r="BD33" s="19">
        <f>AL33</f>
        <v>5</v>
      </c>
      <c r="BG33" s="8" t="s">
        <v>57</v>
      </c>
      <c r="BH33" s="9">
        <v>50</v>
      </c>
      <c r="BI33" s="2" t="s">
        <v>25</v>
      </c>
      <c r="BJ33" s="2" t="s">
        <v>27</v>
      </c>
      <c r="BQ33" s="8" t="s">
        <v>32</v>
      </c>
      <c r="BR33" s="19">
        <f ca="1">ROUND(ABS((BF41-BF42)/BR32),2)</f>
        <v>32.119999999999997</v>
      </c>
      <c r="BS33" s="17" t="s">
        <v>55</v>
      </c>
      <c r="BU33" s="38" t="s">
        <v>23</v>
      </c>
      <c r="BV33" s="19">
        <f>BD33</f>
        <v>5</v>
      </c>
      <c r="BY33" s="8" t="s">
        <v>57</v>
      </c>
      <c r="BZ33" s="9">
        <v>50</v>
      </c>
      <c r="CA33" s="2" t="s">
        <v>25</v>
      </c>
      <c r="CB33" s="2" t="s">
        <v>27</v>
      </c>
      <c r="CI33" s="8" t="s">
        <v>32</v>
      </c>
      <c r="CJ33" s="19">
        <f ca="1">ROUND(ABS((BX41-BX42)/CJ32),2)</f>
        <v>32.119999999999997</v>
      </c>
      <c r="CK33" s="17" t="s">
        <v>55</v>
      </c>
      <c r="CM33" s="38" t="s">
        <v>23</v>
      </c>
      <c r="CN33" s="19">
        <f>BV33</f>
        <v>5</v>
      </c>
      <c r="CQ33" s="8" t="s">
        <v>57</v>
      </c>
      <c r="CR33" s="9">
        <v>50</v>
      </c>
      <c r="CS33" s="2" t="s">
        <v>25</v>
      </c>
      <c r="CT33" s="2" t="s">
        <v>27</v>
      </c>
      <c r="DA33" s="8" t="s">
        <v>32</v>
      </c>
      <c r="DB33" s="19">
        <f ca="1">ROUND(ABS((CP41-CP42)/DB32),2)</f>
        <v>32.119999999999997</v>
      </c>
      <c r="DC33" s="17" t="s">
        <v>55</v>
      </c>
      <c r="DE33" s="38" t="s">
        <v>23</v>
      </c>
      <c r="DF33" s="19">
        <f>CN33</f>
        <v>5</v>
      </c>
      <c r="DI33" s="8" t="s">
        <v>57</v>
      </c>
      <c r="DJ33" s="9">
        <v>60</v>
      </c>
      <c r="DK33" s="2" t="s">
        <v>25</v>
      </c>
      <c r="DL33" s="2" t="s">
        <v>27</v>
      </c>
      <c r="DS33" s="8" t="s">
        <v>32</v>
      </c>
      <c r="DT33" s="19">
        <f ca="1">ROUND(ABS((DH41-DH42)/DT32),2)</f>
        <v>32.119999999999997</v>
      </c>
      <c r="DU33" s="17" t="s">
        <v>55</v>
      </c>
    </row>
    <row r="34" spans="1:125" x14ac:dyDescent="0.35">
      <c r="E34" s="8" t="s">
        <v>28</v>
      </c>
      <c r="F34" s="42">
        <f>$N$4</f>
        <v>4</v>
      </c>
      <c r="G34" s="2" t="s">
        <v>25</v>
      </c>
      <c r="H34" s="2" t="s">
        <v>29</v>
      </c>
      <c r="O34" s="8" t="s">
        <v>33</v>
      </c>
      <c r="P34" s="19">
        <f ca="1">ROUND(ABS((E41-E42)/P32),2)</f>
        <v>15.54</v>
      </c>
      <c r="Q34" s="17" t="s">
        <v>55</v>
      </c>
      <c r="S34" s="38"/>
      <c r="W34" s="8" t="s">
        <v>28</v>
      </c>
      <c r="X34" s="42">
        <f>$N$4</f>
        <v>4</v>
      </c>
      <c r="Y34" s="2" t="s">
        <v>25</v>
      </c>
      <c r="Z34" s="2" t="s">
        <v>29</v>
      </c>
      <c r="AG34" s="8" t="s">
        <v>33</v>
      </c>
      <c r="AH34" s="19">
        <f ca="1">ROUND(ABS((W41-W42)/AH32),2)</f>
        <v>15.54</v>
      </c>
      <c r="AI34" s="17" t="s">
        <v>55</v>
      </c>
      <c r="AK34" s="38"/>
      <c r="AO34" s="8" t="s">
        <v>28</v>
      </c>
      <c r="AP34" s="42">
        <f>$N$4</f>
        <v>4</v>
      </c>
      <c r="AQ34" s="2" t="s">
        <v>25</v>
      </c>
      <c r="AR34" s="2" t="s">
        <v>29</v>
      </c>
      <c r="AY34" s="8" t="s">
        <v>33</v>
      </c>
      <c r="AZ34" s="19">
        <f ca="1">ROUND(ABS((AO41-AO42)/AZ32),2)</f>
        <v>16.39</v>
      </c>
      <c r="BA34" s="17" t="s">
        <v>55</v>
      </c>
      <c r="BC34" s="38"/>
      <c r="BG34" s="8" t="s">
        <v>28</v>
      </c>
      <c r="BH34" s="42">
        <f>$N$4</f>
        <v>4</v>
      </c>
      <c r="BI34" s="2" t="s">
        <v>25</v>
      </c>
      <c r="BJ34" s="2" t="s">
        <v>29</v>
      </c>
      <c r="BQ34" s="8" t="s">
        <v>33</v>
      </c>
      <c r="BR34" s="19">
        <f ca="1">ROUND(ABS((BG41-BG42)/BR32),2)</f>
        <v>20.059999999999999</v>
      </c>
      <c r="BS34" s="17" t="s">
        <v>55</v>
      </c>
      <c r="BU34" s="38"/>
      <c r="BY34" s="8" t="s">
        <v>28</v>
      </c>
      <c r="BZ34" s="42">
        <f>$N$4</f>
        <v>4</v>
      </c>
      <c r="CA34" s="2" t="s">
        <v>25</v>
      </c>
      <c r="CB34" s="2" t="s">
        <v>29</v>
      </c>
      <c r="CI34" s="8" t="s">
        <v>33</v>
      </c>
      <c r="CJ34" s="19">
        <f ca="1">ROUND(ABS((BY41-BY42)/CJ32),2)</f>
        <v>20.059999999999999</v>
      </c>
      <c r="CK34" s="17" t="s">
        <v>55</v>
      </c>
      <c r="CM34" s="38"/>
      <c r="CQ34" s="8" t="s">
        <v>28</v>
      </c>
      <c r="CR34" s="42">
        <f>$N$4</f>
        <v>4</v>
      </c>
      <c r="CS34" s="2" t="s">
        <v>25</v>
      </c>
      <c r="CT34" s="2" t="s">
        <v>29</v>
      </c>
      <c r="DA34" s="8" t="s">
        <v>33</v>
      </c>
      <c r="DB34" s="19">
        <f ca="1">ROUND(ABS((CQ41-CQ42)/DB32),2)</f>
        <v>20.059999999999999</v>
      </c>
      <c r="DC34" s="17" t="s">
        <v>55</v>
      </c>
      <c r="DE34" s="38"/>
      <c r="DI34" s="8" t="s">
        <v>28</v>
      </c>
      <c r="DJ34" s="42">
        <f>$N$4</f>
        <v>4</v>
      </c>
      <c r="DK34" s="2" t="s">
        <v>25</v>
      </c>
      <c r="DL34" s="2" t="s">
        <v>29</v>
      </c>
      <c r="DS34" s="8" t="s">
        <v>33</v>
      </c>
      <c r="DT34" s="19">
        <f ca="1">ROUND(ABS((DI41-DI42)/DT32),2)</f>
        <v>20.059999999999999</v>
      </c>
      <c r="DU34" s="17" t="s">
        <v>55</v>
      </c>
    </row>
    <row r="35" spans="1:125" x14ac:dyDescent="0.35">
      <c r="E35" s="8" t="s">
        <v>47</v>
      </c>
      <c r="F35" s="9">
        <v>35</v>
      </c>
      <c r="G35" s="2" t="s">
        <v>25</v>
      </c>
      <c r="H35" s="2" t="s">
        <v>49</v>
      </c>
      <c r="S35" s="38"/>
      <c r="W35" s="8" t="s">
        <v>47</v>
      </c>
      <c r="X35" s="9">
        <v>35</v>
      </c>
      <c r="Y35" s="2" t="s">
        <v>25</v>
      </c>
      <c r="Z35" s="2" t="s">
        <v>49</v>
      </c>
      <c r="AK35" s="38"/>
      <c r="AO35" s="8" t="s">
        <v>47</v>
      </c>
      <c r="AP35" s="9">
        <v>35</v>
      </c>
      <c r="AQ35" s="2" t="s">
        <v>25</v>
      </c>
      <c r="AR35" s="2" t="s">
        <v>49</v>
      </c>
      <c r="BC35" s="38"/>
      <c r="BG35" s="8" t="s">
        <v>47</v>
      </c>
      <c r="BH35" s="9">
        <v>15</v>
      </c>
      <c r="BI35" s="2" t="s">
        <v>25</v>
      </c>
      <c r="BJ35" s="2" t="s">
        <v>49</v>
      </c>
      <c r="BU35" s="38"/>
      <c r="BY35" s="8" t="s">
        <v>47</v>
      </c>
      <c r="BZ35" s="9">
        <v>35</v>
      </c>
      <c r="CA35" s="2" t="s">
        <v>25</v>
      </c>
      <c r="CB35" s="2" t="s">
        <v>49</v>
      </c>
      <c r="CM35" s="38"/>
      <c r="CQ35" s="8" t="s">
        <v>47</v>
      </c>
      <c r="CR35" s="9">
        <v>35</v>
      </c>
      <c r="CS35" s="2" t="s">
        <v>25</v>
      </c>
      <c r="CT35" s="2" t="s">
        <v>49</v>
      </c>
      <c r="DE35" s="38"/>
      <c r="DI35" s="8" t="s">
        <v>47</v>
      </c>
      <c r="DJ35" s="9">
        <v>35</v>
      </c>
      <c r="DK35" s="2" t="s">
        <v>25</v>
      </c>
      <c r="DL35" s="2" t="s">
        <v>49</v>
      </c>
    </row>
    <row r="36" spans="1:125" x14ac:dyDescent="0.35">
      <c r="E36" s="8" t="s">
        <v>48</v>
      </c>
      <c r="F36" s="9">
        <v>35</v>
      </c>
      <c r="G36" s="2" t="s">
        <v>25</v>
      </c>
      <c r="H36" s="2" t="s">
        <v>50</v>
      </c>
      <c r="S36" s="38"/>
      <c r="W36" s="8" t="s">
        <v>48</v>
      </c>
      <c r="X36" s="9">
        <v>35</v>
      </c>
      <c r="Y36" s="2" t="s">
        <v>25</v>
      </c>
      <c r="Z36" s="2" t="s">
        <v>50</v>
      </c>
      <c r="AK36" s="38"/>
      <c r="AO36" s="8" t="s">
        <v>48</v>
      </c>
      <c r="AP36" s="9">
        <v>15</v>
      </c>
      <c r="AQ36" s="2" t="s">
        <v>25</v>
      </c>
      <c r="AR36" s="2" t="s">
        <v>50</v>
      </c>
      <c r="BC36" s="38"/>
      <c r="BG36" s="8" t="s">
        <v>48</v>
      </c>
      <c r="BH36" s="9">
        <v>35</v>
      </c>
      <c r="BI36" s="2" t="s">
        <v>25</v>
      </c>
      <c r="BJ36" s="2" t="s">
        <v>50</v>
      </c>
      <c r="BU36" s="38"/>
      <c r="BY36" s="8" t="s">
        <v>48</v>
      </c>
      <c r="BZ36" s="9">
        <v>35</v>
      </c>
      <c r="CA36" s="2" t="s">
        <v>25</v>
      </c>
      <c r="CB36" s="2" t="s">
        <v>50</v>
      </c>
      <c r="CM36" s="38"/>
      <c r="CQ36" s="8" t="s">
        <v>48</v>
      </c>
      <c r="CR36" s="9">
        <v>15</v>
      </c>
      <c r="CS36" s="2" t="s">
        <v>25</v>
      </c>
      <c r="CT36" s="2" t="s">
        <v>50</v>
      </c>
      <c r="DE36" s="38"/>
      <c r="DI36" s="8" t="s">
        <v>48</v>
      </c>
      <c r="DJ36" s="9">
        <v>35</v>
      </c>
      <c r="DK36" s="2" t="s">
        <v>25</v>
      </c>
      <c r="DL36" s="2" t="s">
        <v>50</v>
      </c>
    </row>
    <row r="37" spans="1:125" x14ac:dyDescent="0.35">
      <c r="S37" s="38"/>
      <c r="AK37" s="38"/>
      <c r="BC37" s="38"/>
      <c r="BU37" s="38"/>
      <c r="CM37" s="38"/>
      <c r="DE37" s="38"/>
    </row>
    <row r="38" spans="1:125" x14ac:dyDescent="0.35">
      <c r="A38" s="2" t="s">
        <v>30</v>
      </c>
      <c r="D38" s="20" t="s">
        <v>32</v>
      </c>
      <c r="E38" s="20" t="s">
        <v>33</v>
      </c>
      <c r="F38" s="20" t="s">
        <v>34</v>
      </c>
      <c r="G38" s="20" t="s">
        <v>35</v>
      </c>
      <c r="H38" s="20" t="s">
        <v>36</v>
      </c>
      <c r="I38" s="20" t="s">
        <v>37</v>
      </c>
      <c r="J38" s="23" t="s">
        <v>39</v>
      </c>
      <c r="K38" s="23" t="s">
        <v>40</v>
      </c>
      <c r="L38" s="23" t="s">
        <v>41</v>
      </c>
      <c r="M38" s="23" t="s">
        <v>42</v>
      </c>
      <c r="N38" s="23" t="s">
        <v>53</v>
      </c>
      <c r="O38" s="20" t="s">
        <v>32</v>
      </c>
      <c r="P38" s="23" t="s">
        <v>51</v>
      </c>
      <c r="Q38" s="23" t="s">
        <v>52</v>
      </c>
      <c r="S38" s="38" t="s">
        <v>30</v>
      </c>
      <c r="V38" s="20" t="s">
        <v>32</v>
      </c>
      <c r="W38" s="20" t="s">
        <v>33</v>
      </c>
      <c r="X38" s="20" t="s">
        <v>34</v>
      </c>
      <c r="Y38" s="20" t="s">
        <v>35</v>
      </c>
      <c r="Z38" s="20" t="s">
        <v>36</v>
      </c>
      <c r="AA38" s="20" t="s">
        <v>37</v>
      </c>
      <c r="AB38" s="23" t="s">
        <v>39</v>
      </c>
      <c r="AC38" s="23" t="s">
        <v>40</v>
      </c>
      <c r="AD38" s="23" t="s">
        <v>41</v>
      </c>
      <c r="AE38" s="23" t="s">
        <v>42</v>
      </c>
      <c r="AF38" s="23" t="s">
        <v>53</v>
      </c>
      <c r="AG38" s="20" t="s">
        <v>32</v>
      </c>
      <c r="AH38" s="23" t="s">
        <v>51</v>
      </c>
      <c r="AI38" s="23" t="s">
        <v>52</v>
      </c>
      <c r="AK38" s="38" t="s">
        <v>30</v>
      </c>
      <c r="AN38" s="20" t="s">
        <v>32</v>
      </c>
      <c r="AO38" s="20" t="s">
        <v>33</v>
      </c>
      <c r="AP38" s="20" t="s">
        <v>34</v>
      </c>
      <c r="AQ38" s="20" t="s">
        <v>35</v>
      </c>
      <c r="AR38" s="20" t="s">
        <v>36</v>
      </c>
      <c r="AS38" s="20" t="s">
        <v>37</v>
      </c>
      <c r="AT38" s="23" t="s">
        <v>39</v>
      </c>
      <c r="AU38" s="23" t="s">
        <v>40</v>
      </c>
      <c r="AV38" s="23" t="s">
        <v>41</v>
      </c>
      <c r="AW38" s="23" t="s">
        <v>42</v>
      </c>
      <c r="AX38" s="23" t="s">
        <v>53</v>
      </c>
      <c r="AY38" s="20" t="s">
        <v>32</v>
      </c>
      <c r="AZ38" s="23" t="s">
        <v>51</v>
      </c>
      <c r="BA38" s="23" t="s">
        <v>52</v>
      </c>
      <c r="BC38" s="38" t="s">
        <v>30</v>
      </c>
      <c r="BF38" s="20" t="s">
        <v>32</v>
      </c>
      <c r="BG38" s="20" t="s">
        <v>33</v>
      </c>
      <c r="BH38" s="20" t="s">
        <v>34</v>
      </c>
      <c r="BI38" s="20" t="s">
        <v>35</v>
      </c>
      <c r="BJ38" s="20" t="s">
        <v>36</v>
      </c>
      <c r="BK38" s="20" t="s">
        <v>37</v>
      </c>
      <c r="BL38" s="23" t="s">
        <v>39</v>
      </c>
      <c r="BM38" s="23" t="s">
        <v>40</v>
      </c>
      <c r="BN38" s="23" t="s">
        <v>41</v>
      </c>
      <c r="BO38" s="23" t="s">
        <v>42</v>
      </c>
      <c r="BP38" s="23" t="s">
        <v>53</v>
      </c>
      <c r="BQ38" s="20" t="s">
        <v>32</v>
      </c>
      <c r="BR38" s="23" t="s">
        <v>51</v>
      </c>
      <c r="BS38" s="23" t="s">
        <v>52</v>
      </c>
      <c r="BU38" s="38" t="s">
        <v>30</v>
      </c>
      <c r="BX38" s="20" t="s">
        <v>32</v>
      </c>
      <c r="BY38" s="20" t="s">
        <v>33</v>
      </c>
      <c r="BZ38" s="20" t="s">
        <v>34</v>
      </c>
      <c r="CA38" s="20" t="s">
        <v>35</v>
      </c>
      <c r="CB38" s="20" t="s">
        <v>36</v>
      </c>
      <c r="CC38" s="20" t="s">
        <v>37</v>
      </c>
      <c r="CD38" s="23" t="s">
        <v>39</v>
      </c>
      <c r="CE38" s="23" t="s">
        <v>40</v>
      </c>
      <c r="CF38" s="23" t="s">
        <v>41</v>
      </c>
      <c r="CG38" s="23" t="s">
        <v>42</v>
      </c>
      <c r="CH38" s="23" t="s">
        <v>53</v>
      </c>
      <c r="CI38" s="20" t="s">
        <v>32</v>
      </c>
      <c r="CJ38" s="23" t="s">
        <v>51</v>
      </c>
      <c r="CK38" s="23" t="s">
        <v>52</v>
      </c>
      <c r="CM38" s="38" t="s">
        <v>30</v>
      </c>
      <c r="CP38" s="20" t="s">
        <v>32</v>
      </c>
      <c r="CQ38" s="20" t="s">
        <v>33</v>
      </c>
      <c r="CR38" s="20" t="s">
        <v>34</v>
      </c>
      <c r="CS38" s="20" t="s">
        <v>35</v>
      </c>
      <c r="CT38" s="20" t="s">
        <v>36</v>
      </c>
      <c r="CU38" s="20" t="s">
        <v>37</v>
      </c>
      <c r="CV38" s="23" t="s">
        <v>39</v>
      </c>
      <c r="CW38" s="23" t="s">
        <v>40</v>
      </c>
      <c r="CX38" s="23" t="s">
        <v>41</v>
      </c>
      <c r="CY38" s="23" t="s">
        <v>42</v>
      </c>
      <c r="CZ38" s="23" t="s">
        <v>53</v>
      </c>
      <c r="DA38" s="20" t="s">
        <v>32</v>
      </c>
      <c r="DB38" s="23" t="s">
        <v>51</v>
      </c>
      <c r="DC38" s="23" t="s">
        <v>52</v>
      </c>
      <c r="DE38" s="38" t="s">
        <v>30</v>
      </c>
      <c r="DH38" s="20" t="s">
        <v>32</v>
      </c>
      <c r="DI38" s="20" t="s">
        <v>33</v>
      </c>
      <c r="DJ38" s="20" t="s">
        <v>34</v>
      </c>
      <c r="DK38" s="20" t="s">
        <v>35</v>
      </c>
      <c r="DL38" s="20" t="s">
        <v>36</v>
      </c>
      <c r="DM38" s="20" t="s">
        <v>37</v>
      </c>
      <c r="DN38" s="23" t="s">
        <v>39</v>
      </c>
      <c r="DO38" s="23" t="s">
        <v>40</v>
      </c>
      <c r="DP38" s="23" t="s">
        <v>41</v>
      </c>
      <c r="DQ38" s="23" t="s">
        <v>42</v>
      </c>
      <c r="DR38" s="23" t="s">
        <v>53</v>
      </c>
      <c r="DS38" s="20" t="s">
        <v>32</v>
      </c>
      <c r="DT38" s="23" t="s">
        <v>51</v>
      </c>
      <c r="DU38" s="23" t="s">
        <v>52</v>
      </c>
    </row>
    <row r="39" spans="1:125" x14ac:dyDescent="0.35">
      <c r="A39" s="8" t="s">
        <v>31</v>
      </c>
      <c r="B39" s="8">
        <f>($H$2-B33)*4+1</f>
        <v>1</v>
      </c>
      <c r="C39" s="8" t="s">
        <v>11</v>
      </c>
      <c r="D39" s="6">
        <f ca="1">INDEX(E$7:E$30,B39,1)</f>
        <v>-39.289000000000001</v>
      </c>
      <c r="E39" s="6">
        <f ca="1">INDEX(F$7:F$30,B39,1)</f>
        <v>-26.521999999999998</v>
      </c>
      <c r="F39" s="6">
        <f ca="1">INDEX(G$7:G$30,B39,1)</f>
        <v>34.677</v>
      </c>
      <c r="G39" s="6">
        <f ca="1">INDEX(H$7:H$30,B39,1)</f>
        <v>13.385999999999999</v>
      </c>
      <c r="H39" s="6">
        <f ca="1">INDEX(I$7:I$30,B39,1)</f>
        <v>2.202</v>
      </c>
      <c r="I39" s="6">
        <f ca="1">INDEX(J$7:J$30,B39,1)</f>
        <v>3.24</v>
      </c>
      <c r="J39" s="24">
        <f ca="1">(ABS(F39)+ABS(H39))*SIGN(F39)</f>
        <v>36.878999999999998</v>
      </c>
      <c r="K39" s="24">
        <f ca="1">(ABS(G39)+ABS(I39))*SIGN(G39)</f>
        <v>16.625999999999998</v>
      </c>
      <c r="L39" s="24">
        <f ca="1">(ABS(J39)+0.3*ABS(K39))*SIGN(J39)</f>
        <v>41.866799999999998</v>
      </c>
      <c r="M39" s="24">
        <f t="shared" ref="M39:M42" ca="1" si="14">(ABS(K39)+0.3*ABS(J39))*SIGN(K39)</f>
        <v>27.689699999999995</v>
      </c>
      <c r="N39" s="24">
        <f ca="1">IF($C$2&lt;=$C$3,L39,M39)</f>
        <v>41.866799999999998</v>
      </c>
      <c r="O39" s="48">
        <f ca="1">D39</f>
        <v>-39.289000000000001</v>
      </c>
      <c r="P39" s="48">
        <f ca="1">E39+N39</f>
        <v>15.344799999999999</v>
      </c>
      <c r="Q39" s="48">
        <f ca="1">E39-N39</f>
        <v>-68.388800000000003</v>
      </c>
      <c r="S39" s="39" t="s">
        <v>31</v>
      </c>
      <c r="T39" s="8">
        <f>($H$2-T33)*4+1</f>
        <v>1</v>
      </c>
      <c r="U39" s="8" t="s">
        <v>11</v>
      </c>
      <c r="V39" s="6">
        <f ca="1">INDEX(W$7:W$30,T39,1)</f>
        <v>-20.59</v>
      </c>
      <c r="W39" s="6">
        <f ca="1">INDEX(X$7:X$30,T39,1)</f>
        <v>-14.882</v>
      </c>
      <c r="X39" s="6">
        <f ca="1">INDEX(Y$7:Y$30,T39,1)</f>
        <v>36.899000000000001</v>
      </c>
      <c r="Y39" s="6">
        <f ca="1">INDEX(Z$7:Z$30,T39,1)</f>
        <v>14.202</v>
      </c>
      <c r="Z39" s="6">
        <f ca="1">INDEX(AA$7:AA$30,T39,1)</f>
        <v>2.3410000000000002</v>
      </c>
      <c r="AA39" s="6">
        <f ca="1">INDEX(AB$7:AB$30,T39,1)</f>
        <v>3.444</v>
      </c>
      <c r="AB39" s="24">
        <f ca="1">(ABS(X39)+ABS(Z39))*SIGN(X39)</f>
        <v>39.24</v>
      </c>
      <c r="AC39" s="24">
        <f ca="1">(ABS(Y39)+ABS(AA39))*SIGN(Y39)</f>
        <v>17.646000000000001</v>
      </c>
      <c r="AD39" s="24">
        <f ca="1">(ABS(AB39)+0.3*ABS(AC39))*SIGN(AB39)</f>
        <v>44.533799999999999</v>
      </c>
      <c r="AE39" s="24">
        <f t="shared" ref="AE39:AE42" ca="1" si="15">(ABS(AC39)+0.3*ABS(AB39))*SIGN(AC39)</f>
        <v>29.417999999999999</v>
      </c>
      <c r="AF39" s="24">
        <f ca="1">IF($C$2&lt;=$C$3,AD39,AE39)</f>
        <v>44.533799999999999</v>
      </c>
      <c r="AG39" s="48">
        <f ca="1">V39</f>
        <v>-20.59</v>
      </c>
      <c r="AH39" s="48">
        <f ca="1">W39+AF39</f>
        <v>29.651800000000001</v>
      </c>
      <c r="AI39" s="48">
        <f ca="1">W39-AF39</f>
        <v>-59.415799999999997</v>
      </c>
      <c r="AK39" s="39" t="s">
        <v>31</v>
      </c>
      <c r="AL39" s="8">
        <f>($H$2-AL33)*4+1</f>
        <v>1</v>
      </c>
      <c r="AM39" s="8" t="s">
        <v>11</v>
      </c>
      <c r="AN39" s="6">
        <f ca="1">INDEX(AO$7:AO$30,AL39,1)</f>
        <v>-18.780999999999999</v>
      </c>
      <c r="AO39" s="6">
        <f ca="1">INDEX(AP$7:AP$30,AL39,1)</f>
        <v>-12.755000000000001</v>
      </c>
      <c r="AP39" s="6">
        <f ca="1">INDEX(AQ$7:AQ$30,AL39,1)</f>
        <v>36.173000000000002</v>
      </c>
      <c r="AQ39" s="6">
        <f ca="1">INDEX(AR$7:AR$30,AL39,1)</f>
        <v>13.868</v>
      </c>
      <c r="AR39" s="6">
        <f ca="1">INDEX(AS$7:AS$30,AL39,1)</f>
        <v>2.29</v>
      </c>
      <c r="AS39" s="6">
        <f ca="1">INDEX(AT$7:AT$30,AL39,1)</f>
        <v>3.3679999999999999</v>
      </c>
      <c r="AT39" s="24">
        <f ca="1">(ABS(AP39)+ABS(AR39))*SIGN(AP39)</f>
        <v>38.463000000000001</v>
      </c>
      <c r="AU39" s="24">
        <f ca="1">(ABS(AQ39)+ABS(AS39))*SIGN(AQ39)</f>
        <v>17.236000000000001</v>
      </c>
      <c r="AV39" s="24">
        <f ca="1">(ABS(AT39)+0.3*ABS(AU39))*SIGN(AT39)</f>
        <v>43.633800000000001</v>
      </c>
      <c r="AW39" s="24">
        <f t="shared" ref="AW39:AW42" ca="1" si="16">(ABS(AU39)+0.3*ABS(AT39))*SIGN(AU39)</f>
        <v>28.774900000000002</v>
      </c>
      <c r="AX39" s="24">
        <f ca="1">IF($C$2&lt;=$C$3,AV39,AW39)</f>
        <v>43.633800000000001</v>
      </c>
      <c r="AY39" s="48">
        <f ca="1">AN39</f>
        <v>-18.780999999999999</v>
      </c>
      <c r="AZ39" s="48">
        <f ca="1">AO39+AX39</f>
        <v>30.878799999999998</v>
      </c>
      <c r="BA39" s="48">
        <f ca="1">AO39-AX39</f>
        <v>-56.388800000000003</v>
      </c>
      <c r="BC39" s="39" t="s">
        <v>31</v>
      </c>
      <c r="BD39" s="8">
        <f>($H$2-BD33)*4+1</f>
        <v>1</v>
      </c>
      <c r="BE39" s="8" t="s">
        <v>11</v>
      </c>
      <c r="BF39" s="6">
        <f ca="1">INDEX(BG$7:BG$30,BD39,1)</f>
        <v>-29.675999999999998</v>
      </c>
      <c r="BG39" s="6">
        <f ca="1">INDEX(BH$7:BH$30,BD39,1)</f>
        <v>-18.683</v>
      </c>
      <c r="BH39" s="6">
        <f ca="1">INDEX(BI$7:BI$30,BD39,1)</f>
        <v>19.119</v>
      </c>
      <c r="BI39" s="6">
        <f ca="1">INDEX(BJ$7:BJ$30,BD39,1)</f>
        <v>7.3310000000000004</v>
      </c>
      <c r="BJ39" s="6">
        <f ca="1">INDEX(BK$7:BK$30,BD39,1)</f>
        <v>1.2090000000000001</v>
      </c>
      <c r="BK39" s="6">
        <f ca="1">INDEX(BL$7:BL$30,BD39,1)</f>
        <v>1.7789999999999999</v>
      </c>
      <c r="BL39" s="24">
        <f ca="1">(ABS(BH39)+ABS(BJ39))*SIGN(BH39)</f>
        <v>20.327999999999999</v>
      </c>
      <c r="BM39" s="24">
        <f ca="1">(ABS(BI39)+ABS(BK39))*SIGN(BI39)</f>
        <v>9.11</v>
      </c>
      <c r="BN39" s="24">
        <f ca="1">(ABS(BL39)+0.3*ABS(BM39))*SIGN(BL39)</f>
        <v>23.061</v>
      </c>
      <c r="BO39" s="24">
        <f t="shared" ref="BO39:BO42" ca="1" si="17">(ABS(BM39)+0.3*ABS(BL39))*SIGN(BM39)</f>
        <v>15.208399999999999</v>
      </c>
      <c r="BP39" s="24">
        <f ca="1">IF($C$2&lt;=$C$3,BN39,BO39)</f>
        <v>23.061</v>
      </c>
      <c r="BQ39" s="48">
        <f ca="1">BF39</f>
        <v>-29.675999999999998</v>
      </c>
      <c r="BR39" s="48">
        <f ca="1">BG39+BP39</f>
        <v>4.3780000000000001</v>
      </c>
      <c r="BS39" s="48">
        <f ca="1">BG39-BP39</f>
        <v>-41.744</v>
      </c>
      <c r="BU39" s="39" t="s">
        <v>31</v>
      </c>
      <c r="BV39" s="8">
        <f>($H$2-BV33)*4+1</f>
        <v>1</v>
      </c>
      <c r="BW39" s="8" t="s">
        <v>11</v>
      </c>
      <c r="BX39" s="6">
        <f ca="1">INDEX(BY$7:BY$30,BV39,1)</f>
        <v>-44.405000000000001</v>
      </c>
      <c r="BY39" s="6">
        <f ca="1">INDEX(BZ$7:BZ$30,BV39,1)</f>
        <v>-27.754999999999999</v>
      </c>
      <c r="BZ39" s="6">
        <f ca="1">INDEX(CA$7:CA$30,BV39,1)</f>
        <v>36.335999999999999</v>
      </c>
      <c r="CA39" s="6">
        <f ca="1">INDEX(CB$7:CB$30,BV39,1)</f>
        <v>13.971</v>
      </c>
      <c r="CB39" s="6">
        <f ca="1">INDEX(CC$7:CC$30,BV39,1)</f>
        <v>2.3039999999999998</v>
      </c>
      <c r="CC39" s="6">
        <f ca="1">INDEX(CD$7:CD$30,BV39,1)</f>
        <v>3.39</v>
      </c>
      <c r="CD39" s="24">
        <f ca="1">(ABS(BZ39)+ABS(CB39))*SIGN(BZ39)</f>
        <v>38.64</v>
      </c>
      <c r="CE39" s="24">
        <f ca="1">(ABS(CA39)+ABS(CC39))*SIGN(CA39)</f>
        <v>17.361000000000001</v>
      </c>
      <c r="CF39" s="24">
        <f ca="1">(ABS(CD39)+0.3*ABS(CE39))*SIGN(CD39)</f>
        <v>43.848300000000002</v>
      </c>
      <c r="CG39" s="24">
        <f t="shared" ref="CG39:CG42" ca="1" si="18">(ABS(CE39)+0.3*ABS(CD39))*SIGN(CE39)</f>
        <v>28.953000000000003</v>
      </c>
      <c r="CH39" s="24">
        <f ca="1">IF($C$2&lt;=$C$3,CF39,CG39)</f>
        <v>43.848300000000002</v>
      </c>
      <c r="CI39" s="48">
        <f ca="1">BX39</f>
        <v>-44.405000000000001</v>
      </c>
      <c r="CJ39" s="48">
        <f ca="1">BY39+CH39</f>
        <v>16.093300000000003</v>
      </c>
      <c r="CK39" s="48">
        <f ca="1">BY39-CH39</f>
        <v>-71.603300000000004</v>
      </c>
      <c r="CM39" s="39" t="s">
        <v>31</v>
      </c>
      <c r="CN39" s="8">
        <f>($H$2-CN33)*4+1</f>
        <v>1</v>
      </c>
      <c r="CO39" s="8" t="s">
        <v>11</v>
      </c>
      <c r="CP39" s="6">
        <f ca="1">INDEX(CQ$7:CQ$30,CN39,1)</f>
        <v>-23.875</v>
      </c>
      <c r="CQ39" s="6">
        <f ca="1">INDEX(CR$7:CR$30,CN39,1)</f>
        <v>-14.944000000000001</v>
      </c>
      <c r="CR39" s="6">
        <f ca="1">INDEX(CS$7:CS$30,CN39,1)</f>
        <v>28.170999999999999</v>
      </c>
      <c r="CS39" s="6">
        <f ca="1">INDEX(CT$7:CT$30,CN39,1)</f>
        <v>10.882999999999999</v>
      </c>
      <c r="CT39" s="6">
        <f ca="1">INDEX(CU$7:CU$30,CN39,1)</f>
        <v>1.788</v>
      </c>
      <c r="CU39" s="6">
        <f ca="1">INDEX(CV$7:CV$30,CN39,1)</f>
        <v>2.6309999999999998</v>
      </c>
      <c r="CV39" s="24">
        <f ca="1">(ABS(CR39)+ABS(CT39))*SIGN(CR39)</f>
        <v>29.959</v>
      </c>
      <c r="CW39" s="24">
        <f ca="1">(ABS(CS39)+ABS(CU39))*SIGN(CS39)</f>
        <v>13.513999999999999</v>
      </c>
      <c r="CX39" s="24">
        <f ca="1">(ABS(CV39)+0.3*ABS(CW39))*SIGN(CV39)</f>
        <v>34.013199999999998</v>
      </c>
      <c r="CY39" s="24">
        <f t="shared" ref="CY39:CY42" ca="1" si="19">(ABS(CW39)+0.3*ABS(CV39))*SIGN(CW39)</f>
        <v>22.5017</v>
      </c>
      <c r="CZ39" s="24">
        <f ca="1">IF($C$2&lt;=$C$3,CX39,CY39)</f>
        <v>34.013199999999998</v>
      </c>
      <c r="DA39" s="48">
        <f ca="1">CP39</f>
        <v>-23.875</v>
      </c>
      <c r="DB39" s="48">
        <f ca="1">CQ39+CZ39</f>
        <v>19.069199999999995</v>
      </c>
      <c r="DC39" s="48">
        <f ca="1">CQ39-CZ39</f>
        <v>-48.9572</v>
      </c>
      <c r="DE39" s="39" t="s">
        <v>31</v>
      </c>
      <c r="DF39" s="8">
        <f>($H$2-DF33)*4+1</f>
        <v>1</v>
      </c>
      <c r="DG39" s="8" t="s">
        <v>11</v>
      </c>
      <c r="DH39" s="6">
        <f ca="1">INDEX(DI$7:DI$30,DF39,1)</f>
        <v>-23.875</v>
      </c>
      <c r="DI39" s="6">
        <f ca="1">INDEX(DJ$7:DJ$30,DF39,1)</f>
        <v>-14.944000000000001</v>
      </c>
      <c r="DJ39" s="6">
        <f ca="1">INDEX(DK$7:DK$30,DF39,1)</f>
        <v>28.170999999999999</v>
      </c>
      <c r="DK39" s="6">
        <f ca="1">INDEX(DL$7:DL$30,DF39,1)</f>
        <v>10.882999999999999</v>
      </c>
      <c r="DL39" s="6">
        <f ca="1">INDEX(DM$7:DM$30,DF39,1)</f>
        <v>1.788</v>
      </c>
      <c r="DM39" s="6">
        <f ca="1">INDEX(DN$7:DN$30,DF39,1)</f>
        <v>2.6309999999999998</v>
      </c>
      <c r="DN39" s="24">
        <f ca="1">(ABS(DJ39)+ABS(DL39))*SIGN(DJ39)</f>
        <v>29.959</v>
      </c>
      <c r="DO39" s="24">
        <f ca="1">(ABS(DK39)+ABS(DM39))*SIGN(DK39)</f>
        <v>13.513999999999999</v>
      </c>
      <c r="DP39" s="24">
        <f ca="1">(ABS(DN39)+0.3*ABS(DO39))*SIGN(DN39)</f>
        <v>34.013199999999998</v>
      </c>
      <c r="DQ39" s="24">
        <f t="shared" ref="DQ39:DQ42" ca="1" si="20">(ABS(DO39)+0.3*ABS(DN39))*SIGN(DO39)</f>
        <v>22.5017</v>
      </c>
      <c r="DR39" s="24">
        <f ca="1">IF($C$2&lt;=$C$3,DP39,DQ39)</f>
        <v>34.013199999999998</v>
      </c>
      <c r="DS39" s="48">
        <f ca="1">DH39</f>
        <v>-23.875</v>
      </c>
      <c r="DT39" s="48">
        <f ca="1">DI39+DR39</f>
        <v>19.069199999999995</v>
      </c>
      <c r="DU39" s="48">
        <f ca="1">DI39-DR39</f>
        <v>-48.9572</v>
      </c>
    </row>
    <row r="40" spans="1:125" x14ac:dyDescent="0.35">
      <c r="B40" s="8">
        <f>B39+1</f>
        <v>2</v>
      </c>
      <c r="C40" s="8" t="s">
        <v>10</v>
      </c>
      <c r="D40" s="6">
        <f ca="1">INDEX(E$7:E$30,B40,1)</f>
        <v>-26.155999999999999</v>
      </c>
      <c r="E40" s="6">
        <f ca="1">INDEX(F$7:F$30,B40,1)</f>
        <v>-18.542000000000002</v>
      </c>
      <c r="F40" s="6">
        <f ca="1">INDEX(G$7:G$30,B40,1)</f>
        <v>-31.895</v>
      </c>
      <c r="G40" s="6">
        <f ca="1">INDEX(H$7:H$30,B40,1)</f>
        <v>-12.31</v>
      </c>
      <c r="H40" s="6">
        <f ca="1">INDEX(I$7:I$30,B40,1)</f>
        <v>-2.0249999999999999</v>
      </c>
      <c r="I40" s="6">
        <f ca="1">INDEX(J$7:J$30,B40,1)</f>
        <v>-2.98</v>
      </c>
      <c r="J40" s="24">
        <f t="shared" ref="J40:J42" ca="1" si="21">(ABS(F40)+ABS(H40))*SIGN(F40)</f>
        <v>-33.92</v>
      </c>
      <c r="K40" s="24">
        <f t="shared" ref="K40:K42" ca="1" si="22">(ABS(G40)+ABS(I40))*SIGN(G40)</f>
        <v>-15.290000000000001</v>
      </c>
      <c r="L40" s="24">
        <f t="shared" ref="L40:L42" ca="1" si="23">(ABS(J40)+0.3*ABS(K40))*SIGN(J40)</f>
        <v>-38.507000000000005</v>
      </c>
      <c r="M40" s="24">
        <f t="shared" ca="1" si="14"/>
        <v>-25.466000000000001</v>
      </c>
      <c r="N40" s="24">
        <f ca="1">IF($C$2&lt;=$C$3,L40,M40)</f>
        <v>-38.507000000000005</v>
      </c>
      <c r="O40" s="48">
        <f t="shared" ref="O40:O42" ca="1" si="24">D40</f>
        <v>-26.155999999999999</v>
      </c>
      <c r="P40" s="48">
        <f t="shared" ref="P40:P42" ca="1" si="25">E40+N40</f>
        <v>-57.049000000000007</v>
      </c>
      <c r="Q40" s="48">
        <f t="shared" ref="Q40:Q42" ca="1" si="26">E40-N40</f>
        <v>19.965000000000003</v>
      </c>
      <c r="S40" s="38"/>
      <c r="T40" s="8">
        <f>T39+1</f>
        <v>2</v>
      </c>
      <c r="U40" s="8" t="s">
        <v>10</v>
      </c>
      <c r="V40" s="6">
        <f ca="1">INDEX(W$7:W$30,T40,1)</f>
        <v>-32.914000000000001</v>
      </c>
      <c r="W40" s="6">
        <f ca="1">INDEX(X$7:X$30,T40,1)</f>
        <v>-22.029</v>
      </c>
      <c r="X40" s="6">
        <f ca="1">INDEX(Y$7:Y$30,T40,1)</f>
        <v>-36.451999999999998</v>
      </c>
      <c r="Y40" s="6">
        <f ca="1">INDEX(Z$7:Z$30,T40,1)</f>
        <v>-14.039</v>
      </c>
      <c r="Z40" s="6">
        <f ca="1">INDEX(AA$7:AA$30,T40,1)</f>
        <v>-2.3130000000000002</v>
      </c>
      <c r="AA40" s="6">
        <f ca="1">INDEX(AB$7:AB$30,T40,1)</f>
        <v>-3.403</v>
      </c>
      <c r="AB40" s="24">
        <f t="shared" ref="AB40:AB42" ca="1" si="27">(ABS(X40)+ABS(Z40))*SIGN(X40)</f>
        <v>-38.765000000000001</v>
      </c>
      <c r="AC40" s="24">
        <f t="shared" ref="AC40:AC42" ca="1" si="28">(ABS(Y40)+ABS(AA40))*SIGN(Y40)</f>
        <v>-17.442</v>
      </c>
      <c r="AD40" s="24">
        <f t="shared" ref="AD40:AD42" ca="1" si="29">(ABS(AB40)+0.3*ABS(AC40))*SIGN(AB40)</f>
        <v>-43.997599999999998</v>
      </c>
      <c r="AE40" s="24">
        <f t="shared" ca="1" si="15"/>
        <v>-29.0715</v>
      </c>
      <c r="AF40" s="24">
        <f ca="1">IF($C$2&lt;=$C$3,AD40,AE40)</f>
        <v>-43.997599999999998</v>
      </c>
      <c r="AG40" s="48">
        <f t="shared" ref="AG40:AG42" ca="1" si="30">V40</f>
        <v>-32.914000000000001</v>
      </c>
      <c r="AH40" s="48">
        <f t="shared" ref="AH40:AH42" ca="1" si="31">W40+AF40</f>
        <v>-66.026600000000002</v>
      </c>
      <c r="AI40" s="48">
        <f t="shared" ref="AI40:AI42" ca="1" si="32">W40-AF40</f>
        <v>21.968599999999999</v>
      </c>
      <c r="AK40" s="38"/>
      <c r="AL40" s="8">
        <f>AL39+1</f>
        <v>2</v>
      </c>
      <c r="AM40" s="8" t="s">
        <v>10</v>
      </c>
      <c r="AN40" s="6">
        <f ca="1">INDEX(AO$7:AO$30,AL40,1)</f>
        <v>-26.568000000000001</v>
      </c>
      <c r="AO40" s="6">
        <f ca="1">INDEX(AP$7:AP$30,AL40,1)</f>
        <v>-17.206</v>
      </c>
      <c r="AP40" s="6">
        <f ca="1">INDEX(AQ$7:AQ$30,AL40,1)</f>
        <v>-20.64</v>
      </c>
      <c r="AQ40" s="6">
        <f ca="1">INDEX(AR$7:AR$30,AL40,1)</f>
        <v>-7.899</v>
      </c>
      <c r="AR40" s="6">
        <f ca="1">INDEX(AS$7:AS$30,AL40,1)</f>
        <v>-1.304</v>
      </c>
      <c r="AS40" s="6">
        <f ca="1">INDEX(AT$7:AT$30,AL40,1)</f>
        <v>-1.9179999999999999</v>
      </c>
      <c r="AT40" s="24">
        <f t="shared" ref="AT40:AT42" ca="1" si="33">(ABS(AP40)+ABS(AR40))*SIGN(AP40)</f>
        <v>-21.943999999999999</v>
      </c>
      <c r="AU40" s="24">
        <f t="shared" ref="AU40:AU42" ca="1" si="34">(ABS(AQ40)+ABS(AS40))*SIGN(AQ40)</f>
        <v>-9.8170000000000002</v>
      </c>
      <c r="AV40" s="24">
        <f t="shared" ref="AV40:AV42" ca="1" si="35">(ABS(AT40)+0.3*ABS(AU40))*SIGN(AT40)</f>
        <v>-24.889099999999999</v>
      </c>
      <c r="AW40" s="24">
        <f t="shared" ca="1" si="16"/>
        <v>-16.400199999999998</v>
      </c>
      <c r="AX40" s="24">
        <f ca="1">IF($C$2&lt;=$C$3,AV40,AW40)</f>
        <v>-24.889099999999999</v>
      </c>
      <c r="AY40" s="48">
        <f t="shared" ref="AY40:AY42" ca="1" si="36">AN40</f>
        <v>-26.568000000000001</v>
      </c>
      <c r="AZ40" s="48">
        <f t="shared" ref="AZ40:AZ42" ca="1" si="37">AO40+AX40</f>
        <v>-42.095100000000002</v>
      </c>
      <c r="BA40" s="48">
        <f t="shared" ref="BA40:BA42" ca="1" si="38">AO40-AX40</f>
        <v>7.6830999999999996</v>
      </c>
      <c r="BC40" s="38"/>
      <c r="BD40" s="8">
        <f>BD39+1</f>
        <v>2</v>
      </c>
      <c r="BE40" s="8" t="s">
        <v>10</v>
      </c>
      <c r="BF40" s="6">
        <f ca="1">INDEX(BG$7:BG$30,BD40,1)</f>
        <v>-25.573</v>
      </c>
      <c r="BG40" s="6">
        <f ca="1">INDEX(BH$7:BH$30,BD40,1)</f>
        <v>-16.151</v>
      </c>
      <c r="BH40" s="6">
        <f ca="1">INDEX(BI$7:BI$30,BD40,1)</f>
        <v>-34.795000000000002</v>
      </c>
      <c r="BI40" s="6">
        <f ca="1">INDEX(BJ$7:BJ$30,BD40,1)</f>
        <v>-13.356</v>
      </c>
      <c r="BJ40" s="6">
        <f ca="1">INDEX(BK$7:BK$30,BD40,1)</f>
        <v>-2.2040000000000002</v>
      </c>
      <c r="BK40" s="6">
        <f ca="1">INDEX(BL$7:BL$30,BD40,1)</f>
        <v>-3.2429999999999999</v>
      </c>
      <c r="BL40" s="24">
        <f t="shared" ref="BL40:BL42" ca="1" si="39">(ABS(BH40)+ABS(BJ40))*SIGN(BH40)</f>
        <v>-36.999000000000002</v>
      </c>
      <c r="BM40" s="24">
        <f t="shared" ref="BM40:BM42" ca="1" si="40">(ABS(BI40)+ABS(BK40))*SIGN(BI40)</f>
        <v>-16.599</v>
      </c>
      <c r="BN40" s="24">
        <f t="shared" ref="BN40:BN42" ca="1" si="41">(ABS(BL40)+0.3*ABS(BM40))*SIGN(BL40)</f>
        <v>-41.978700000000003</v>
      </c>
      <c r="BO40" s="24">
        <f t="shared" ca="1" si="17"/>
        <v>-27.698700000000002</v>
      </c>
      <c r="BP40" s="24">
        <f ca="1">IF($C$2&lt;=$C$3,BN40,BO40)</f>
        <v>-41.978700000000003</v>
      </c>
      <c r="BQ40" s="48">
        <f t="shared" ref="BQ40:BQ42" ca="1" si="42">BF40</f>
        <v>-25.573</v>
      </c>
      <c r="BR40" s="48">
        <f t="shared" ref="BR40:BR42" ca="1" si="43">BG40+BP40</f>
        <v>-58.1297</v>
      </c>
      <c r="BS40" s="48">
        <f t="shared" ref="BS40:BS42" ca="1" si="44">BG40-BP40</f>
        <v>25.827700000000004</v>
      </c>
      <c r="BU40" s="38"/>
      <c r="BV40" s="8">
        <f>BV39+1</f>
        <v>2</v>
      </c>
      <c r="BW40" s="8" t="s">
        <v>10</v>
      </c>
      <c r="BX40" s="6">
        <f ca="1">INDEX(BY$7:BY$30,BV40,1)</f>
        <v>-45.972999999999999</v>
      </c>
      <c r="BY40" s="6">
        <f ca="1">INDEX(BZ$7:BZ$30,BV40,1)</f>
        <v>-28.704999999999998</v>
      </c>
      <c r="BZ40" s="6">
        <f ca="1">INDEX(CA$7:CA$30,BV40,1)</f>
        <v>-36.944000000000003</v>
      </c>
      <c r="CA40" s="6">
        <f ca="1">INDEX(CB$7:CB$30,BV40,1)</f>
        <v>-14.198</v>
      </c>
      <c r="CB40" s="6">
        <f ca="1">INDEX(CC$7:CC$30,BV40,1)</f>
        <v>-2.3420000000000001</v>
      </c>
      <c r="CC40" s="6">
        <f ca="1">INDEX(CD$7:CD$30,BV40,1)</f>
        <v>-3.4460000000000002</v>
      </c>
      <c r="CD40" s="24">
        <f t="shared" ref="CD40:CD42" ca="1" si="45">(ABS(BZ40)+ABS(CB40))*SIGN(BZ40)</f>
        <v>-39.286000000000001</v>
      </c>
      <c r="CE40" s="24">
        <f t="shared" ref="CE40:CE42" ca="1" si="46">(ABS(CA40)+ABS(CC40))*SIGN(CA40)</f>
        <v>-17.644000000000002</v>
      </c>
      <c r="CF40" s="24">
        <f t="shared" ref="CF40:CF42" ca="1" si="47">(ABS(CD40)+0.3*ABS(CE40))*SIGN(CD40)</f>
        <v>-44.5792</v>
      </c>
      <c r="CG40" s="24">
        <f t="shared" ca="1" si="18"/>
        <v>-29.4298</v>
      </c>
      <c r="CH40" s="24">
        <f ca="1">IF($C$2&lt;=$C$3,CF40,CG40)</f>
        <v>-44.5792</v>
      </c>
      <c r="CI40" s="48">
        <f t="shared" ref="CI40:CI42" ca="1" si="48">BX40</f>
        <v>-45.972999999999999</v>
      </c>
      <c r="CJ40" s="48">
        <f t="shared" ref="CJ40:CJ42" ca="1" si="49">BY40+CH40</f>
        <v>-73.284199999999998</v>
      </c>
      <c r="CK40" s="48">
        <f t="shared" ref="CK40:CK42" ca="1" si="50">BY40-CH40</f>
        <v>15.874200000000002</v>
      </c>
      <c r="CM40" s="38"/>
      <c r="CN40" s="8">
        <f>CN39+1</f>
        <v>2</v>
      </c>
      <c r="CO40" s="8" t="s">
        <v>10</v>
      </c>
      <c r="CP40" s="6">
        <f ca="1">INDEX(CQ$7:CQ$30,CN40,1)</f>
        <v>-29.661999999999999</v>
      </c>
      <c r="CQ40" s="6">
        <f ca="1">INDEX(CR$7:CR$30,CN40,1)</f>
        <v>-18.495000000000001</v>
      </c>
      <c r="CR40" s="6">
        <f ca="1">INDEX(CS$7:CS$30,CN40,1)</f>
        <v>-22.797999999999998</v>
      </c>
      <c r="CS40" s="6">
        <f ca="1">INDEX(CT$7:CT$30,CN40,1)</f>
        <v>-8.7919999999999998</v>
      </c>
      <c r="CT40" s="6">
        <f ca="1">INDEX(CU$7:CU$30,CN40,1)</f>
        <v>-1.446</v>
      </c>
      <c r="CU40" s="6">
        <f ca="1">INDEX(CV$7:CV$30,CN40,1)</f>
        <v>-2.1280000000000001</v>
      </c>
      <c r="CV40" s="24">
        <f t="shared" ref="CV40:CV42" ca="1" si="51">(ABS(CR40)+ABS(CT40))*SIGN(CR40)</f>
        <v>-24.244</v>
      </c>
      <c r="CW40" s="24">
        <f t="shared" ref="CW40:CW42" ca="1" si="52">(ABS(CS40)+ABS(CU40))*SIGN(CS40)</f>
        <v>-10.92</v>
      </c>
      <c r="CX40" s="24">
        <f t="shared" ref="CX40:CX42" ca="1" si="53">(ABS(CV40)+0.3*ABS(CW40))*SIGN(CV40)</f>
        <v>-27.52</v>
      </c>
      <c r="CY40" s="24">
        <f t="shared" ca="1" si="19"/>
        <v>-18.193199999999997</v>
      </c>
      <c r="CZ40" s="24">
        <f ca="1">IF($C$2&lt;=$C$3,CX40,CY40)</f>
        <v>-27.52</v>
      </c>
      <c r="DA40" s="48">
        <f t="shared" ref="DA40:DA42" ca="1" si="54">CP40</f>
        <v>-29.661999999999999</v>
      </c>
      <c r="DB40" s="48">
        <f t="shared" ref="DB40:DB42" ca="1" si="55">CQ40+CZ40</f>
        <v>-46.015000000000001</v>
      </c>
      <c r="DC40" s="48">
        <f t="shared" ref="DC40:DC42" ca="1" si="56">CQ40-CZ40</f>
        <v>9.0249999999999986</v>
      </c>
      <c r="DE40" s="38"/>
      <c r="DF40" s="8">
        <f>DF39+1</f>
        <v>2</v>
      </c>
      <c r="DG40" s="8" t="s">
        <v>10</v>
      </c>
      <c r="DH40" s="6">
        <f ca="1">INDEX(DI$7:DI$30,DF40,1)</f>
        <v>-29.661999999999999</v>
      </c>
      <c r="DI40" s="6">
        <f ca="1">INDEX(DJ$7:DJ$30,DF40,1)</f>
        <v>-18.495000000000001</v>
      </c>
      <c r="DJ40" s="6">
        <f ca="1">INDEX(DK$7:DK$30,DF40,1)</f>
        <v>-22.797999999999998</v>
      </c>
      <c r="DK40" s="6">
        <f ca="1">INDEX(DL$7:DL$30,DF40,1)</f>
        <v>-8.7919999999999998</v>
      </c>
      <c r="DL40" s="6">
        <f ca="1">INDEX(DM$7:DM$30,DF40,1)</f>
        <v>-1.446</v>
      </c>
      <c r="DM40" s="6">
        <f ca="1">INDEX(DN$7:DN$30,DF40,1)</f>
        <v>-2.1280000000000001</v>
      </c>
      <c r="DN40" s="24">
        <f t="shared" ref="DN40:DN42" ca="1" si="57">(ABS(DJ40)+ABS(DL40))*SIGN(DJ40)</f>
        <v>-24.244</v>
      </c>
      <c r="DO40" s="24">
        <f t="shared" ref="DO40:DO42" ca="1" si="58">(ABS(DK40)+ABS(DM40))*SIGN(DK40)</f>
        <v>-10.92</v>
      </c>
      <c r="DP40" s="24">
        <f t="shared" ref="DP40:DP42" ca="1" si="59">(ABS(DN40)+0.3*ABS(DO40))*SIGN(DN40)</f>
        <v>-27.52</v>
      </c>
      <c r="DQ40" s="24">
        <f t="shared" ca="1" si="20"/>
        <v>-18.193199999999997</v>
      </c>
      <c r="DR40" s="24">
        <f ca="1">IF($C$2&lt;=$C$3,DP40,DQ40)</f>
        <v>-27.52</v>
      </c>
      <c r="DS40" s="48">
        <f t="shared" ref="DS40:DS42" ca="1" si="60">DH40</f>
        <v>-29.661999999999999</v>
      </c>
      <c r="DT40" s="48">
        <f t="shared" ref="DT40:DT42" ca="1" si="61">DI40+DR40</f>
        <v>-46.015000000000001</v>
      </c>
      <c r="DU40" s="48">
        <f t="shared" ref="DU40:DU42" ca="1" si="62">DI40-DR40</f>
        <v>9.0249999999999986</v>
      </c>
    </row>
    <row r="41" spans="1:125" x14ac:dyDescent="0.35">
      <c r="B41" s="8">
        <f t="shared" ref="B41:B42" si="63">B40+1</f>
        <v>3</v>
      </c>
      <c r="C41" s="8" t="s">
        <v>9</v>
      </c>
      <c r="D41" s="6">
        <f ca="1">INDEX(E$7:E$30,B41,1)</f>
        <v>51.494</v>
      </c>
      <c r="E41" s="6">
        <f ca="1">INDEX(F$7:F$30,B41,1)</f>
        <v>35.267000000000003</v>
      </c>
      <c r="F41" s="6">
        <f ca="1">INDEX(G$7:G$30,B41,1)</f>
        <v>-15.481999999999999</v>
      </c>
      <c r="G41" s="6">
        <f ca="1">INDEX(H$7:H$30,B41,1)</f>
        <v>-5.976</v>
      </c>
      <c r="H41" s="6">
        <f ca="1">INDEX(I$7:I$30,B41,1)</f>
        <v>-0.98299999999999998</v>
      </c>
      <c r="I41" s="6">
        <f ca="1">INDEX(J$7:J$30,B41,1)</f>
        <v>-1.446</v>
      </c>
      <c r="J41" s="24">
        <f t="shared" ca="1" si="21"/>
        <v>-16.465</v>
      </c>
      <c r="K41" s="24">
        <f t="shared" ca="1" si="22"/>
        <v>-7.4219999999999997</v>
      </c>
      <c r="L41" s="24">
        <f t="shared" ca="1" si="23"/>
        <v>-18.691600000000001</v>
      </c>
      <c r="M41" s="24">
        <f t="shared" ca="1" si="14"/>
        <v>-12.361499999999999</v>
      </c>
      <c r="N41" s="24">
        <f ca="1">IF($C$2&lt;=$C$3,L41,M41)</f>
        <v>-18.691600000000001</v>
      </c>
      <c r="O41" s="24">
        <f t="shared" ca="1" si="24"/>
        <v>51.494</v>
      </c>
      <c r="P41" s="24">
        <f t="shared" ca="1" si="25"/>
        <v>16.575400000000002</v>
      </c>
      <c r="Q41" s="24">
        <f t="shared" ca="1" si="26"/>
        <v>53.958600000000004</v>
      </c>
      <c r="S41" s="38"/>
      <c r="T41" s="8">
        <f t="shared" ref="T41:T42" si="64">T40+1</f>
        <v>3</v>
      </c>
      <c r="U41" s="8" t="s">
        <v>9</v>
      </c>
      <c r="V41" s="6">
        <f ca="1">INDEX(W$7:W$30,T41,1)</f>
        <v>39.564</v>
      </c>
      <c r="W41" s="6">
        <f ca="1">INDEX(X$7:X$30,T41,1)</f>
        <v>27.645</v>
      </c>
      <c r="X41" s="6">
        <f ca="1">INDEX(Y$7:Y$30,T41,1)</f>
        <v>-19.303000000000001</v>
      </c>
      <c r="Y41" s="6">
        <f ca="1">INDEX(Z$7:Z$30,T41,1)</f>
        <v>-7.4320000000000004</v>
      </c>
      <c r="Z41" s="6">
        <f ca="1">INDEX(AA$7:AA$30,T41,1)</f>
        <v>-1.2250000000000001</v>
      </c>
      <c r="AA41" s="6">
        <f ca="1">INDEX(AB$7:AB$30,T41,1)</f>
        <v>-1.802</v>
      </c>
      <c r="AB41" s="24">
        <f t="shared" ca="1" si="27"/>
        <v>-20.528000000000002</v>
      </c>
      <c r="AC41" s="24">
        <f t="shared" ca="1" si="28"/>
        <v>-9.234</v>
      </c>
      <c r="AD41" s="24">
        <f t="shared" ca="1" si="29"/>
        <v>-23.298200000000001</v>
      </c>
      <c r="AE41" s="24">
        <f t="shared" ca="1" si="15"/>
        <v>-15.3924</v>
      </c>
      <c r="AF41" s="24">
        <f ca="1">IF($C$2&lt;=$C$3,AD41,AE41)</f>
        <v>-23.298200000000001</v>
      </c>
      <c r="AG41" s="24">
        <f t="shared" ca="1" si="30"/>
        <v>39.564</v>
      </c>
      <c r="AH41" s="24">
        <f t="shared" ca="1" si="31"/>
        <v>4.3467999999999982</v>
      </c>
      <c r="AI41" s="24">
        <f t="shared" ca="1" si="32"/>
        <v>50.943200000000004</v>
      </c>
      <c r="AK41" s="38"/>
      <c r="AL41" s="8">
        <f t="shared" ref="AL41:AL42" si="65">AL40+1</f>
        <v>3</v>
      </c>
      <c r="AM41" s="8" t="s">
        <v>9</v>
      </c>
      <c r="AN41" s="6">
        <f ca="1">INDEX(AO$7:AO$30,AL41,1)</f>
        <v>36.734999999999999</v>
      </c>
      <c r="AO41" s="6">
        <f ca="1">INDEX(AP$7:AP$30,AL41,1)</f>
        <v>24.832999999999998</v>
      </c>
      <c r="AP41" s="6">
        <f ca="1">INDEX(AQ$7:AQ$30,AL41,1)</f>
        <v>-17.753</v>
      </c>
      <c r="AQ41" s="6">
        <f ca="1">INDEX(AR$7:AR$30,AL41,1)</f>
        <v>-6.8019999999999996</v>
      </c>
      <c r="AR41" s="6">
        <f ca="1">INDEX(AS$7:AS$30,AL41,1)</f>
        <v>-1.123</v>
      </c>
      <c r="AS41" s="6">
        <f ca="1">INDEX(AT$7:AT$30,AL41,1)</f>
        <v>-1.6519999999999999</v>
      </c>
      <c r="AT41" s="24">
        <f t="shared" ca="1" si="33"/>
        <v>-18.876000000000001</v>
      </c>
      <c r="AU41" s="24">
        <f t="shared" ca="1" si="34"/>
        <v>-8.4539999999999988</v>
      </c>
      <c r="AV41" s="24">
        <f t="shared" ca="1" si="35"/>
        <v>-21.412200000000002</v>
      </c>
      <c r="AW41" s="24">
        <f t="shared" ca="1" si="16"/>
        <v>-14.116799999999998</v>
      </c>
      <c r="AX41" s="24">
        <f ca="1">IF($C$2&lt;=$C$3,AV41,AW41)</f>
        <v>-21.412200000000002</v>
      </c>
      <c r="AY41" s="24">
        <f t="shared" ca="1" si="36"/>
        <v>36.734999999999999</v>
      </c>
      <c r="AZ41" s="24">
        <f t="shared" ca="1" si="37"/>
        <v>3.4207999999999963</v>
      </c>
      <c r="BA41" s="24">
        <f t="shared" ca="1" si="38"/>
        <v>46.245199999999997</v>
      </c>
      <c r="BC41" s="38"/>
      <c r="BD41" s="8">
        <f t="shared" ref="BD41:BD42" si="66">BD40+1</f>
        <v>3</v>
      </c>
      <c r="BE41" s="8" t="s">
        <v>9</v>
      </c>
      <c r="BF41" s="6">
        <f ca="1">INDEX(BG$7:BG$30,BD41,1)</f>
        <v>52.673999999999999</v>
      </c>
      <c r="BG41" s="6">
        <f ca="1">INDEX(BH$7:BH$30,BD41,1)</f>
        <v>32.887</v>
      </c>
      <c r="BH41" s="6">
        <f ca="1">INDEX(BI$7:BI$30,BD41,1)</f>
        <v>-16.847999999999999</v>
      </c>
      <c r="BI41" s="6">
        <f ca="1">INDEX(BJ$7:BJ$30,BD41,1)</f>
        <v>-6.4649999999999999</v>
      </c>
      <c r="BJ41" s="6">
        <f ca="1">INDEX(BK$7:BK$30,BD41,1)</f>
        <v>-1.0669999999999999</v>
      </c>
      <c r="BK41" s="6">
        <f ca="1">INDEX(BL$7:BL$30,BD41,1)</f>
        <v>-1.569</v>
      </c>
      <c r="BL41" s="24">
        <f t="shared" ca="1" si="39"/>
        <v>-17.914999999999999</v>
      </c>
      <c r="BM41" s="24">
        <f t="shared" ca="1" si="40"/>
        <v>-8.0339999999999989</v>
      </c>
      <c r="BN41" s="24">
        <f t="shared" ca="1" si="41"/>
        <v>-20.325199999999999</v>
      </c>
      <c r="BO41" s="24">
        <f t="shared" ca="1" si="17"/>
        <v>-13.408499999999998</v>
      </c>
      <c r="BP41" s="24">
        <f ca="1">IF($C$2&lt;=$C$3,BN41,BO41)</f>
        <v>-20.325199999999999</v>
      </c>
      <c r="BQ41" s="24">
        <f t="shared" ca="1" si="42"/>
        <v>52.673999999999999</v>
      </c>
      <c r="BR41" s="24">
        <f t="shared" ca="1" si="43"/>
        <v>12.561800000000002</v>
      </c>
      <c r="BS41" s="24">
        <f t="shared" ca="1" si="44"/>
        <v>53.212199999999996</v>
      </c>
      <c r="BU41" s="38"/>
      <c r="BV41" s="8">
        <f t="shared" ref="BV41:BV42" si="67">BV40+1</f>
        <v>3</v>
      </c>
      <c r="BW41" s="8" t="s">
        <v>9</v>
      </c>
      <c r="BX41" s="6">
        <f ca="1">INDEX(BY$7:BY$30,BV41,1)</f>
        <v>67.078999999999994</v>
      </c>
      <c r="BY41" s="6">
        <f ca="1">INDEX(BZ$7:BZ$30,BV41,1)</f>
        <v>41.9</v>
      </c>
      <c r="BZ41" s="6">
        <f ca="1">INDEX(CA$7:CA$30,BV41,1)</f>
        <v>-17.448</v>
      </c>
      <c r="CA41" s="6">
        <f ca="1">INDEX(CB$7:CB$30,BV41,1)</f>
        <v>-6.7069999999999999</v>
      </c>
      <c r="CB41" s="6">
        <f ca="1">INDEX(CC$7:CC$30,BV41,1)</f>
        <v>-1.1060000000000001</v>
      </c>
      <c r="CC41" s="6">
        <f ca="1">INDEX(CD$7:CD$30,BV41,1)</f>
        <v>-1.6279999999999999</v>
      </c>
      <c r="CD41" s="24">
        <f t="shared" ca="1" si="45"/>
        <v>-18.554000000000002</v>
      </c>
      <c r="CE41" s="24">
        <f t="shared" ca="1" si="46"/>
        <v>-8.3349999999999991</v>
      </c>
      <c r="CF41" s="24">
        <f t="shared" ca="1" si="47"/>
        <v>-21.054500000000001</v>
      </c>
      <c r="CG41" s="24">
        <f t="shared" ca="1" si="18"/>
        <v>-13.901199999999999</v>
      </c>
      <c r="CH41" s="24">
        <f ca="1">IF($C$2&lt;=$C$3,CF41,CG41)</f>
        <v>-21.054500000000001</v>
      </c>
      <c r="CI41" s="24">
        <f t="shared" ca="1" si="48"/>
        <v>67.078999999999994</v>
      </c>
      <c r="CJ41" s="24">
        <f t="shared" ca="1" si="49"/>
        <v>20.845499999999998</v>
      </c>
      <c r="CK41" s="24">
        <f t="shared" ca="1" si="50"/>
        <v>62.954499999999996</v>
      </c>
      <c r="CM41" s="38"/>
      <c r="CN41" s="8">
        <f t="shared" ref="CN41:CN42" si="68">CN40+1</f>
        <v>3</v>
      </c>
      <c r="CO41" s="8" t="s">
        <v>9</v>
      </c>
      <c r="CP41" s="6">
        <f ca="1">INDEX(CQ$7:CQ$30,CN41,1)</f>
        <v>56.209000000000003</v>
      </c>
      <c r="CQ41" s="6">
        <f ca="1">INDEX(CR$7:CR$30,CN41,1)</f>
        <v>35.122</v>
      </c>
      <c r="CR41" s="6">
        <f ca="1">INDEX(CS$7:CS$30,CN41,1)</f>
        <v>-14.157</v>
      </c>
      <c r="CS41" s="6">
        <f ca="1">INDEX(CT$7:CT$30,CN41,1)</f>
        <v>-5.4649999999999999</v>
      </c>
      <c r="CT41" s="6">
        <f ca="1">INDEX(CU$7:CU$30,CN41,1)</f>
        <v>-0.89900000000000002</v>
      </c>
      <c r="CU41" s="6">
        <f ca="1">INDEX(CV$7:CV$30,CN41,1)</f>
        <v>-1.3220000000000001</v>
      </c>
      <c r="CV41" s="24">
        <f t="shared" ca="1" si="51"/>
        <v>-15.056000000000001</v>
      </c>
      <c r="CW41" s="24">
        <f t="shared" ca="1" si="52"/>
        <v>-6.7869999999999999</v>
      </c>
      <c r="CX41" s="24">
        <f t="shared" ca="1" si="53"/>
        <v>-17.092100000000002</v>
      </c>
      <c r="CY41" s="24">
        <f t="shared" ca="1" si="19"/>
        <v>-11.303799999999999</v>
      </c>
      <c r="CZ41" s="24">
        <f ca="1">IF($C$2&lt;=$C$3,CX41,CY41)</f>
        <v>-17.092100000000002</v>
      </c>
      <c r="DA41" s="24">
        <f t="shared" ca="1" si="54"/>
        <v>56.209000000000003</v>
      </c>
      <c r="DB41" s="24">
        <f t="shared" ca="1" si="55"/>
        <v>18.029899999999998</v>
      </c>
      <c r="DC41" s="24">
        <f t="shared" ca="1" si="56"/>
        <v>52.214100000000002</v>
      </c>
      <c r="DE41" s="38"/>
      <c r="DF41" s="8">
        <f t="shared" ref="DF41:DF42" si="69">DF40+1</f>
        <v>3</v>
      </c>
      <c r="DG41" s="8" t="s">
        <v>9</v>
      </c>
      <c r="DH41" s="6">
        <f ca="1">INDEX(DI$7:DI$30,DF41,1)</f>
        <v>56.209000000000003</v>
      </c>
      <c r="DI41" s="6">
        <f ca="1">INDEX(DJ$7:DJ$30,DF41,1)</f>
        <v>35.122</v>
      </c>
      <c r="DJ41" s="6">
        <f ca="1">INDEX(DK$7:DK$30,DF41,1)</f>
        <v>-14.157</v>
      </c>
      <c r="DK41" s="6">
        <f ca="1">INDEX(DL$7:DL$30,DF41,1)</f>
        <v>-5.4649999999999999</v>
      </c>
      <c r="DL41" s="6">
        <f ca="1">INDEX(DM$7:DM$30,DF41,1)</f>
        <v>-0.89900000000000002</v>
      </c>
      <c r="DM41" s="6">
        <f ca="1">INDEX(DN$7:DN$30,DF41,1)</f>
        <v>-1.3220000000000001</v>
      </c>
      <c r="DN41" s="24">
        <f t="shared" ca="1" si="57"/>
        <v>-15.056000000000001</v>
      </c>
      <c r="DO41" s="24">
        <f t="shared" ca="1" si="58"/>
        <v>-6.7869999999999999</v>
      </c>
      <c r="DP41" s="24">
        <f t="shared" ca="1" si="59"/>
        <v>-17.092100000000002</v>
      </c>
      <c r="DQ41" s="24">
        <f t="shared" ca="1" si="20"/>
        <v>-11.303799999999999</v>
      </c>
      <c r="DR41" s="24">
        <f ca="1">IF($C$2&lt;=$C$3,DP41,DQ41)</f>
        <v>-17.092100000000002</v>
      </c>
      <c r="DS41" s="24">
        <f t="shared" ca="1" si="60"/>
        <v>56.209000000000003</v>
      </c>
      <c r="DT41" s="24">
        <f t="shared" ca="1" si="61"/>
        <v>18.029899999999998</v>
      </c>
      <c r="DU41" s="24">
        <f t="shared" ca="1" si="62"/>
        <v>52.214100000000002</v>
      </c>
    </row>
    <row r="42" spans="1:125" x14ac:dyDescent="0.35">
      <c r="B42" s="8">
        <f t="shared" si="63"/>
        <v>4</v>
      </c>
      <c r="C42" s="8" t="s">
        <v>8</v>
      </c>
      <c r="D42" s="6">
        <f ca="1">INDEX(E$7:E$30,B42,1)</f>
        <v>-45.384999999999998</v>
      </c>
      <c r="E42" s="6">
        <f ca="1">INDEX(F$7:F$30,B42,1)</f>
        <v>-31.555</v>
      </c>
      <c r="F42" s="6">
        <f ca="1">INDEX(G$7:G$30,B42,1)</f>
        <v>-15.481999999999999</v>
      </c>
      <c r="G42" s="6">
        <f ca="1">INDEX(H$7:H$30,B42,1)</f>
        <v>-5.976</v>
      </c>
      <c r="H42" s="6">
        <f ca="1">INDEX(I$7:I$30,B42,1)</f>
        <v>-0.98299999999999998</v>
      </c>
      <c r="I42" s="6">
        <f ca="1">INDEX(J$7:J$30,B42,1)</f>
        <v>-1.446</v>
      </c>
      <c r="J42" s="24">
        <f t="shared" ca="1" si="21"/>
        <v>-16.465</v>
      </c>
      <c r="K42" s="24">
        <f t="shared" ca="1" si="22"/>
        <v>-7.4219999999999997</v>
      </c>
      <c r="L42" s="24">
        <f t="shared" ca="1" si="23"/>
        <v>-18.691600000000001</v>
      </c>
      <c r="M42" s="24">
        <f t="shared" ca="1" si="14"/>
        <v>-12.361499999999999</v>
      </c>
      <c r="N42" s="24">
        <f ca="1">IF($C$2&lt;=$C$3,L42,M42)</f>
        <v>-18.691600000000001</v>
      </c>
      <c r="O42" s="24">
        <f t="shared" ca="1" si="24"/>
        <v>-45.384999999999998</v>
      </c>
      <c r="P42" s="24">
        <f t="shared" ca="1" si="25"/>
        <v>-50.246600000000001</v>
      </c>
      <c r="Q42" s="24">
        <f t="shared" ca="1" si="26"/>
        <v>-12.863399999999999</v>
      </c>
      <c r="S42" s="38"/>
      <c r="T42" s="8">
        <f t="shared" si="64"/>
        <v>4</v>
      </c>
      <c r="U42" s="8" t="s">
        <v>8</v>
      </c>
      <c r="V42" s="6">
        <f ca="1">INDEX(W$7:W$30,T42,1)</f>
        <v>-46.05</v>
      </c>
      <c r="W42" s="6">
        <f ca="1">INDEX(X$7:X$30,T42,1)</f>
        <v>-31.407</v>
      </c>
      <c r="X42" s="6">
        <f ca="1">INDEX(Y$7:Y$30,T42,1)</f>
        <v>-19.303000000000001</v>
      </c>
      <c r="Y42" s="6">
        <f ca="1">INDEX(Z$7:Z$30,T42,1)</f>
        <v>-7.4320000000000004</v>
      </c>
      <c r="Z42" s="6">
        <f ca="1">INDEX(AA$7:AA$30,T42,1)</f>
        <v>-1.2250000000000001</v>
      </c>
      <c r="AA42" s="6">
        <f ca="1">INDEX(AB$7:AB$30,T42,1)</f>
        <v>-1.802</v>
      </c>
      <c r="AB42" s="24">
        <f t="shared" ca="1" si="27"/>
        <v>-20.528000000000002</v>
      </c>
      <c r="AC42" s="24">
        <f t="shared" ca="1" si="28"/>
        <v>-9.234</v>
      </c>
      <c r="AD42" s="24">
        <f t="shared" ca="1" si="29"/>
        <v>-23.298200000000001</v>
      </c>
      <c r="AE42" s="24">
        <f t="shared" ca="1" si="15"/>
        <v>-15.3924</v>
      </c>
      <c r="AF42" s="24">
        <f ca="1">IF($C$2&lt;=$C$3,AD42,AE42)</f>
        <v>-23.298200000000001</v>
      </c>
      <c r="AG42" s="24">
        <f t="shared" ca="1" si="30"/>
        <v>-46.05</v>
      </c>
      <c r="AH42" s="24">
        <f t="shared" ca="1" si="31"/>
        <v>-54.705200000000005</v>
      </c>
      <c r="AI42" s="24">
        <f t="shared" ca="1" si="32"/>
        <v>-8.1087999999999987</v>
      </c>
      <c r="AK42" s="38"/>
      <c r="AL42" s="8">
        <f t="shared" si="65"/>
        <v>4</v>
      </c>
      <c r="AM42" s="8" t="s">
        <v>8</v>
      </c>
      <c r="AN42" s="6">
        <f ca="1">INDEX(AO$7:AO$30,AL42,1)</f>
        <v>-41.600999999999999</v>
      </c>
      <c r="AO42" s="6">
        <f ca="1">INDEX(AP$7:AP$30,AL42,1)</f>
        <v>-27.614999999999998</v>
      </c>
      <c r="AP42" s="6">
        <f ca="1">INDEX(AQ$7:AQ$30,AL42,1)</f>
        <v>-17.753</v>
      </c>
      <c r="AQ42" s="6">
        <f ca="1">INDEX(AR$7:AR$30,AL42,1)</f>
        <v>-6.8019999999999996</v>
      </c>
      <c r="AR42" s="6">
        <f ca="1">INDEX(AS$7:AS$30,AL42,1)</f>
        <v>-1.123</v>
      </c>
      <c r="AS42" s="6">
        <f ca="1">INDEX(AT$7:AT$30,AL42,1)</f>
        <v>-1.6519999999999999</v>
      </c>
      <c r="AT42" s="24">
        <f t="shared" ca="1" si="33"/>
        <v>-18.876000000000001</v>
      </c>
      <c r="AU42" s="24">
        <f t="shared" ca="1" si="34"/>
        <v>-8.4539999999999988</v>
      </c>
      <c r="AV42" s="24">
        <f t="shared" ca="1" si="35"/>
        <v>-21.412200000000002</v>
      </c>
      <c r="AW42" s="24">
        <f t="shared" ca="1" si="16"/>
        <v>-14.116799999999998</v>
      </c>
      <c r="AX42" s="24">
        <f ca="1">IF($C$2&lt;=$C$3,AV42,AW42)</f>
        <v>-21.412200000000002</v>
      </c>
      <c r="AY42" s="24">
        <f t="shared" ca="1" si="36"/>
        <v>-41.600999999999999</v>
      </c>
      <c r="AZ42" s="24">
        <f t="shared" ca="1" si="37"/>
        <v>-49.027200000000001</v>
      </c>
      <c r="BA42" s="24">
        <f t="shared" ca="1" si="38"/>
        <v>-6.2027999999999963</v>
      </c>
      <c r="BC42" s="38"/>
      <c r="BD42" s="8">
        <f t="shared" si="66"/>
        <v>4</v>
      </c>
      <c r="BE42" s="8" t="s">
        <v>8</v>
      </c>
      <c r="BF42" s="6">
        <f ca="1">INDEX(BG$7:BG$30,BD42,1)</f>
        <v>-50.11</v>
      </c>
      <c r="BG42" s="6">
        <f ca="1">INDEX(BH$7:BH$30,BD42,1)</f>
        <v>-31.305</v>
      </c>
      <c r="BH42" s="6">
        <f ca="1">INDEX(BI$7:BI$30,BD42,1)</f>
        <v>-16.847999999999999</v>
      </c>
      <c r="BI42" s="6">
        <f ca="1">INDEX(BJ$7:BJ$30,BD42,1)</f>
        <v>-6.4649999999999999</v>
      </c>
      <c r="BJ42" s="6">
        <f ca="1">INDEX(BK$7:BK$30,BD42,1)</f>
        <v>-1.0669999999999999</v>
      </c>
      <c r="BK42" s="6">
        <f ca="1">INDEX(BL$7:BL$30,BD42,1)</f>
        <v>-1.569</v>
      </c>
      <c r="BL42" s="24">
        <f t="shared" ca="1" si="39"/>
        <v>-17.914999999999999</v>
      </c>
      <c r="BM42" s="24">
        <f t="shared" ca="1" si="40"/>
        <v>-8.0339999999999989</v>
      </c>
      <c r="BN42" s="24">
        <f t="shared" ca="1" si="41"/>
        <v>-20.325199999999999</v>
      </c>
      <c r="BO42" s="24">
        <f t="shared" ca="1" si="17"/>
        <v>-13.408499999999998</v>
      </c>
      <c r="BP42" s="24">
        <f ca="1">IF($C$2&lt;=$C$3,BN42,BO42)</f>
        <v>-20.325199999999999</v>
      </c>
      <c r="BQ42" s="24">
        <f t="shared" ca="1" si="42"/>
        <v>-50.11</v>
      </c>
      <c r="BR42" s="24">
        <f t="shared" ca="1" si="43"/>
        <v>-51.630200000000002</v>
      </c>
      <c r="BS42" s="24">
        <f t="shared" ca="1" si="44"/>
        <v>-10.979800000000001</v>
      </c>
      <c r="BU42" s="38"/>
      <c r="BV42" s="8">
        <f t="shared" si="67"/>
        <v>4</v>
      </c>
      <c r="BW42" s="8" t="s">
        <v>8</v>
      </c>
      <c r="BX42" s="6">
        <f ca="1">INDEX(BY$7:BY$30,BV42,1)</f>
        <v>-67.825000000000003</v>
      </c>
      <c r="BY42" s="6">
        <f ca="1">INDEX(BZ$7:BZ$30,BV42,1)</f>
        <v>-42.351999999999997</v>
      </c>
      <c r="BZ42" s="6">
        <f ca="1">INDEX(CA$7:CA$30,BV42,1)</f>
        <v>-17.448</v>
      </c>
      <c r="CA42" s="6">
        <f ca="1">INDEX(CB$7:CB$30,BV42,1)</f>
        <v>-6.7069999999999999</v>
      </c>
      <c r="CB42" s="6">
        <f ca="1">INDEX(CC$7:CC$30,BV42,1)</f>
        <v>-1.1060000000000001</v>
      </c>
      <c r="CC42" s="6">
        <f ca="1">INDEX(CD$7:CD$30,BV42,1)</f>
        <v>-1.6279999999999999</v>
      </c>
      <c r="CD42" s="24">
        <f t="shared" ca="1" si="45"/>
        <v>-18.554000000000002</v>
      </c>
      <c r="CE42" s="24">
        <f t="shared" ca="1" si="46"/>
        <v>-8.3349999999999991</v>
      </c>
      <c r="CF42" s="24">
        <f t="shared" ca="1" si="47"/>
        <v>-21.054500000000001</v>
      </c>
      <c r="CG42" s="24">
        <f t="shared" ca="1" si="18"/>
        <v>-13.901199999999999</v>
      </c>
      <c r="CH42" s="24">
        <f ca="1">IF($C$2&lt;=$C$3,CF42,CG42)</f>
        <v>-21.054500000000001</v>
      </c>
      <c r="CI42" s="24">
        <f t="shared" ca="1" si="48"/>
        <v>-67.825000000000003</v>
      </c>
      <c r="CJ42" s="24">
        <f t="shared" ca="1" si="49"/>
        <v>-63.406499999999994</v>
      </c>
      <c r="CK42" s="24">
        <f t="shared" ca="1" si="50"/>
        <v>-21.297499999999996</v>
      </c>
      <c r="CM42" s="38"/>
      <c r="CN42" s="8">
        <f t="shared" si="68"/>
        <v>4</v>
      </c>
      <c r="CO42" s="8" t="s">
        <v>8</v>
      </c>
      <c r="CP42" s="6">
        <f ca="1">INDEX(CQ$7:CQ$30,CN42,1)</f>
        <v>-59.423000000000002</v>
      </c>
      <c r="CQ42" s="6">
        <f ca="1">INDEX(CR$7:CR$30,CN42,1)</f>
        <v>-37.094000000000001</v>
      </c>
      <c r="CR42" s="6">
        <f ca="1">INDEX(CS$7:CS$30,CN42,1)</f>
        <v>-14.157</v>
      </c>
      <c r="CS42" s="6">
        <f ca="1">INDEX(CT$7:CT$30,CN42,1)</f>
        <v>-5.4649999999999999</v>
      </c>
      <c r="CT42" s="6">
        <f ca="1">INDEX(CU$7:CU$30,CN42,1)</f>
        <v>-0.89900000000000002</v>
      </c>
      <c r="CU42" s="6">
        <f ca="1">INDEX(CV$7:CV$30,CN42,1)</f>
        <v>-1.3220000000000001</v>
      </c>
      <c r="CV42" s="24">
        <f t="shared" ca="1" si="51"/>
        <v>-15.056000000000001</v>
      </c>
      <c r="CW42" s="24">
        <f t="shared" ca="1" si="52"/>
        <v>-6.7869999999999999</v>
      </c>
      <c r="CX42" s="24">
        <f t="shared" ca="1" si="53"/>
        <v>-17.092100000000002</v>
      </c>
      <c r="CY42" s="24">
        <f t="shared" ca="1" si="19"/>
        <v>-11.303799999999999</v>
      </c>
      <c r="CZ42" s="24">
        <f ca="1">IF($C$2&lt;=$C$3,CX42,CY42)</f>
        <v>-17.092100000000002</v>
      </c>
      <c r="DA42" s="24">
        <f t="shared" ca="1" si="54"/>
        <v>-59.423000000000002</v>
      </c>
      <c r="DB42" s="24">
        <f t="shared" ca="1" si="55"/>
        <v>-54.186100000000003</v>
      </c>
      <c r="DC42" s="24">
        <f t="shared" ca="1" si="56"/>
        <v>-20.001899999999999</v>
      </c>
      <c r="DE42" s="38"/>
      <c r="DF42" s="8">
        <f t="shared" si="69"/>
        <v>4</v>
      </c>
      <c r="DG42" s="8" t="s">
        <v>8</v>
      </c>
      <c r="DH42" s="6">
        <f ca="1">INDEX(DI$7:DI$30,DF42,1)</f>
        <v>-59.423000000000002</v>
      </c>
      <c r="DI42" s="6">
        <f ca="1">INDEX(DJ$7:DJ$30,DF42,1)</f>
        <v>-37.094000000000001</v>
      </c>
      <c r="DJ42" s="6">
        <f ca="1">INDEX(DK$7:DK$30,DF42,1)</f>
        <v>-14.157</v>
      </c>
      <c r="DK42" s="6">
        <f ca="1">INDEX(DL$7:DL$30,DF42,1)</f>
        <v>-5.4649999999999999</v>
      </c>
      <c r="DL42" s="6">
        <f ca="1">INDEX(DM$7:DM$30,DF42,1)</f>
        <v>-0.89900000000000002</v>
      </c>
      <c r="DM42" s="6">
        <f ca="1">INDEX(DN$7:DN$30,DF42,1)</f>
        <v>-1.3220000000000001</v>
      </c>
      <c r="DN42" s="24">
        <f t="shared" ca="1" si="57"/>
        <v>-15.056000000000001</v>
      </c>
      <c r="DO42" s="24">
        <f t="shared" ca="1" si="58"/>
        <v>-6.7869999999999999</v>
      </c>
      <c r="DP42" s="24">
        <f t="shared" ca="1" si="59"/>
        <v>-17.092100000000002</v>
      </c>
      <c r="DQ42" s="24">
        <f t="shared" ca="1" si="20"/>
        <v>-11.303799999999999</v>
      </c>
      <c r="DR42" s="24">
        <f ca="1">IF($C$2&lt;=$C$3,DP42,DQ42)</f>
        <v>-17.092100000000002</v>
      </c>
      <c r="DS42" s="24">
        <f t="shared" ca="1" si="60"/>
        <v>-59.423000000000002</v>
      </c>
      <c r="DT42" s="24">
        <f t="shared" ca="1" si="61"/>
        <v>-54.186100000000003</v>
      </c>
      <c r="DU42" s="24">
        <f t="shared" ca="1" si="62"/>
        <v>-20.001899999999999</v>
      </c>
    </row>
    <row r="43" spans="1:125" x14ac:dyDescent="0.35">
      <c r="C43" s="8" t="s">
        <v>58</v>
      </c>
      <c r="D43" s="6"/>
      <c r="E43" s="6"/>
      <c r="F43" s="6"/>
      <c r="G43" s="6"/>
      <c r="H43" s="6"/>
      <c r="I43" s="6"/>
      <c r="J43" s="6"/>
      <c r="K43" s="6"/>
      <c r="O43" s="24">
        <f ca="1">MIN(P32,MAX(0,P32/2-(O39-O40)/P33/P32))</f>
        <v>2.2855608542615014</v>
      </c>
      <c r="P43" s="24">
        <f ca="1">MIN(P32,MAX(0,P32/2-(P39-P40)/P34/P32))</f>
        <v>1.0666172817335606</v>
      </c>
      <c r="Q43" s="24">
        <f ca="1">MIN(P32,MAX(0,P32/2-(Q39-Q40)/P34/P32))</f>
        <v>3.4722262129238874</v>
      </c>
      <c r="S43" s="38"/>
      <c r="U43" s="8" t="s">
        <v>58</v>
      </c>
      <c r="V43" s="6"/>
      <c r="W43" s="6"/>
      <c r="X43" s="6"/>
      <c r="Y43" s="6"/>
      <c r="Z43" s="6"/>
      <c r="AA43" s="6"/>
      <c r="AB43" s="6"/>
      <c r="AC43" s="6"/>
      <c r="AG43" s="24">
        <f ca="1">MIN(AH32,MAX(0,AH32/2-(AG39-AG40)/AH33/AH32))</f>
        <v>1.7560515803490082</v>
      </c>
      <c r="AH43" s="24">
        <f ca="1">MIN(AH32,MAX(0,AH32/2-(AH39-AH40)/AH34/AH32))</f>
        <v>0.2797602113391584</v>
      </c>
      <c r="AI43" s="24">
        <f ca="1">MIN(AH32,MAX(0,AH32/2-(AI39-AI40)/AH34/AH32))</f>
        <v>3.2781819413398363</v>
      </c>
      <c r="AK43" s="38"/>
      <c r="AM43" s="8" t="s">
        <v>58</v>
      </c>
      <c r="AN43" s="6"/>
      <c r="AO43" s="6"/>
      <c r="AP43" s="6"/>
      <c r="AQ43" s="6"/>
      <c r="AR43" s="6"/>
      <c r="AS43" s="6"/>
      <c r="AT43" s="6"/>
      <c r="AU43" s="6"/>
      <c r="AY43" s="24">
        <f ca="1">MIN(AZ32,MAX(0,AZ32/2-(AY39-AY40)/AZ33/AZ32))</f>
        <v>1.500594873366013</v>
      </c>
      <c r="AZ43" s="24">
        <f ca="1">MIN(AZ32,MAX(0,AZ32/2-(AZ39-AZ40)/AZ34/AZ32))</f>
        <v>0.20864284624771234</v>
      </c>
      <c r="BA43" s="24">
        <f ca="1">MIN(AZ32,MAX(0,AZ32/2-(BA39-BA40)/AZ34/AZ32))</f>
        <v>2.8216271354484439</v>
      </c>
      <c r="BC43" s="38"/>
      <c r="BE43" s="8" t="s">
        <v>58</v>
      </c>
      <c r="BF43" s="6"/>
      <c r="BG43" s="6"/>
      <c r="BH43" s="6"/>
      <c r="BI43" s="6"/>
      <c r="BJ43" s="6"/>
      <c r="BK43" s="6"/>
      <c r="BL43" s="6"/>
      <c r="BM43" s="6"/>
      <c r="BQ43" s="24">
        <f ca="1">MIN(BR32,MAX(0,BR32/2-(BQ39-BQ40)/BR33/BR32))</f>
        <v>1.6399186643835617</v>
      </c>
      <c r="BR43" s="24">
        <f ca="1">MIN(BR32,MAX(0,BR32/2-(BR39-BR40)/BR34/BR32))</f>
        <v>0.62623847208374883</v>
      </c>
      <c r="BS43" s="24">
        <f ca="1">MIN(BR32,MAX(0,BR32/2-(BS39-BS40)/BR34/BR32))</f>
        <v>2.6526498629112663</v>
      </c>
      <c r="BU43" s="38"/>
      <c r="BW43" s="8" t="s">
        <v>58</v>
      </c>
      <c r="BX43" s="6"/>
      <c r="BY43" s="6"/>
      <c r="BZ43" s="6"/>
      <c r="CA43" s="6"/>
      <c r="CB43" s="6"/>
      <c r="CC43" s="6"/>
      <c r="CD43" s="6"/>
      <c r="CE43" s="6"/>
      <c r="CI43" s="24">
        <f ca="1">MIN(CJ32,MAX(0,CJ32/2-(CI39-CI40)/CJ33/CJ32))</f>
        <v>2.0883769198837694</v>
      </c>
      <c r="CJ43" s="24">
        <f ca="1">MIN(CJ32,MAX(0,CJ32/2-(CJ39-CJ40)/CJ34/CJ32))</f>
        <v>1.0391646489104116</v>
      </c>
      <c r="CK43" s="24">
        <f ca="1">MIN(CJ32,MAX(0,CJ32/2-(CK39-CK40)/CJ34/CJ32))</f>
        <v>3.1382839576508572</v>
      </c>
      <c r="CM43" s="38"/>
      <c r="CO43" s="8" t="s">
        <v>58</v>
      </c>
      <c r="CP43" s="6"/>
      <c r="CQ43" s="6"/>
      <c r="CR43" s="6"/>
      <c r="CS43" s="6"/>
      <c r="CT43" s="6"/>
      <c r="CU43" s="6"/>
      <c r="CV43" s="6"/>
      <c r="CW43" s="6"/>
      <c r="DA43" s="24">
        <f ca="1">MIN(DB32,MAX(0,DB32/2-(DA39-DA40)/DB33/DB32))</f>
        <v>1.7499533001245331</v>
      </c>
      <c r="DB43" s="24">
        <f ca="1">MIN(DB32,MAX(0,DB32/2-(DB39-DB40)/DB34/DB32))</f>
        <v>0.89875650825301878</v>
      </c>
      <c r="DC43" s="24">
        <f ca="1">MIN(DB32,MAX(0,DB32/2-(DC39-DC40)/DB34/DB32))</f>
        <v>2.6028996344300435</v>
      </c>
      <c r="DE43" s="38"/>
      <c r="DG43" s="8" t="s">
        <v>58</v>
      </c>
      <c r="DH43" s="6"/>
      <c r="DI43" s="6"/>
      <c r="DJ43" s="6"/>
      <c r="DK43" s="6"/>
      <c r="DL43" s="6"/>
      <c r="DM43" s="6"/>
      <c r="DN43" s="6"/>
      <c r="DO43" s="6"/>
      <c r="DS43" s="24">
        <f ca="1">MIN(DT32,MAX(0,DT32/2-(DS39-DS40)/DT33/DT32))</f>
        <v>1.7499533001245331</v>
      </c>
      <c r="DT43" s="24">
        <f ca="1">MIN(DT32,MAX(0,DT32/2-(DT39-DT40)/DT34/DT32))</f>
        <v>0.89875650825301878</v>
      </c>
      <c r="DU43" s="24">
        <f ca="1">MIN(DT32,MAX(0,DT32/2-(DU39-DU40)/DT34/DT32))</f>
        <v>2.6028996344300435</v>
      </c>
    </row>
    <row r="44" spans="1:125" x14ac:dyDescent="0.35">
      <c r="C44" s="8" t="s">
        <v>66</v>
      </c>
      <c r="O44" s="24">
        <f ca="1">O39+(P33*P32/2-(O39-O40)/P32)*O43-P33*O43^2/2</f>
        <v>19.556976534769348</v>
      </c>
      <c r="P44" s="24">
        <f ca="1">P39+(P34*P32/2-(P39-P40)/P32)*P43-P34*P43^2/2</f>
        <v>24.184514747632193</v>
      </c>
      <c r="Q44" s="24">
        <f ca="1">Q39+(P34*P32/2-(Q39-Q40)/P32)*Q43-P34*Q43^2/2</f>
        <v>25.289077368771459</v>
      </c>
      <c r="S44" s="38"/>
      <c r="U44" s="8" t="s">
        <v>66</v>
      </c>
      <c r="AG44" s="24">
        <f ca="1">AG39+(AH33*AH32/2-(AG39-AG40)/AH32)*AG43-AH33*AG43^2/2</f>
        <v>14.14807372681301</v>
      </c>
      <c r="AH44" s="24">
        <f ca="1">AH39+(AH34*AH32/2-(AH39-AH40)/AH32)*AH43-AH34*AH43^2/2</f>
        <v>30.259925078343084</v>
      </c>
      <c r="AI44" s="24">
        <f ca="1">AI39+(AH34*AH32/2-(AI39-AI40)/AH32)*AI43-AH34*AI43^2/2</f>
        <v>24.084325050891806</v>
      </c>
      <c r="AK44" s="38"/>
      <c r="AM44" s="8" t="s">
        <v>66</v>
      </c>
      <c r="AY44" s="24">
        <f ca="1">AY39+(AZ33*AZ32/2-(AY39-AY40)/AZ32)*AY43-AZ33*AY43^2/2</f>
        <v>8.7808480814216985</v>
      </c>
      <c r="AZ44" s="24">
        <f ca="1">AZ39+(AZ34*AZ32/2-(AZ39-AZ40)/AZ32)*AZ43-AZ34*AZ43^2/2</f>
        <v>31.235543406594388</v>
      </c>
      <c r="BA44" s="24">
        <f ca="1">BA39+(AZ34*AZ32/2-(BA39-BA40)/AZ32)*BA43-AZ34*BA43^2/2</f>
        <v>8.8563455718342539</v>
      </c>
      <c r="BC44" s="38"/>
      <c r="BE44" s="8" t="s">
        <v>66</v>
      </c>
      <c r="BQ44" s="24">
        <f ca="1">BQ39+(BR33*BR32/2-(BQ39-BQ40)/BR32)*BQ43-BR33*BQ43^2/2</f>
        <v>13.514691606244646</v>
      </c>
      <c r="BR44" s="24">
        <f ca="1">BR39+(BR34*BR32/2-(BR39-BR40)/BR32)*BR43-BR34*BR43^2/2</f>
        <v>8.3115114778954133</v>
      </c>
      <c r="BS44" s="24">
        <f ca="1">BS39+(BR34*BR32/2-(BS39-BS40)/BR32)*BS43-BR34*BS43^2/2</f>
        <v>28.832609490887663</v>
      </c>
      <c r="BU44" s="38"/>
      <c r="BW44" s="8" t="s">
        <v>66</v>
      </c>
      <c r="CI44" s="24">
        <f ca="1">CI39+(CJ33*CJ32/2-(CI39-CI40)/CJ32)*CI43-CJ33*CI43^2/2</f>
        <v>25.637769641621702</v>
      </c>
      <c r="CJ44" s="24">
        <f ca="1">CJ39+(CJ34*CJ32/2-(CJ39-CJ40)/CJ32)*CJ43-CJ34*CJ43^2/2</f>
        <v>26.924327570477352</v>
      </c>
      <c r="CK44" s="24">
        <f ca="1">CK39+(CJ34*CJ32/2-(CK39-CK40)/CJ32)*CK43-CJ34*CK43^2/2</f>
        <v>27.180426774452741</v>
      </c>
      <c r="CM44" s="38"/>
      <c r="CO44" s="8" t="s">
        <v>66</v>
      </c>
      <c r="DA44" s="24">
        <f ca="1">DA39+(DB33*DB32/2-(DA39-DA40)/DB32)*DA43-DB33*DA43^2/2</f>
        <v>25.306125035024905</v>
      </c>
      <c r="DB44" s="24">
        <f ca="1">DB39+(DB34*DB32/2-(DB39-DB40)/DB32)*DB43-DB34*DB43^2/2</f>
        <v>27.171065509105397</v>
      </c>
      <c r="DC44" s="24">
        <f ca="1">DC39+(DB34*DB32/2-(DC39-DC40)/DB32)*DC43-DB34*DC43^2/2</f>
        <v>18.996917664368013</v>
      </c>
      <c r="DE44" s="38"/>
      <c r="DG44" s="8" t="s">
        <v>66</v>
      </c>
      <c r="DS44" s="24">
        <f ca="1">DS39+(DT33*DT32/2-(DS39-DS40)/DT32)*DS43-DT33*DS43^2/2</f>
        <v>25.306125035024905</v>
      </c>
      <c r="DT44" s="24">
        <f ca="1">DT39+(DT34*DT32/2-(DT39-DT40)/DT32)*DT43-DT34*DT43^2/2</f>
        <v>27.171065509105397</v>
      </c>
      <c r="DU44" s="24">
        <f ca="1">DU39+(DT34*DT32/2-(DU39-DU40)/DT32)*DU43-DT34*DU43^2/2</f>
        <v>18.996917664368013</v>
      </c>
    </row>
    <row r="45" spans="1:125" x14ac:dyDescent="0.35">
      <c r="S45" s="38"/>
      <c r="AK45" s="38"/>
      <c r="BC45" s="38"/>
      <c r="BU45" s="38"/>
      <c r="CM45" s="38"/>
      <c r="DE45" s="38"/>
    </row>
    <row r="46" spans="1:125" s="21" customFormat="1" x14ac:dyDescent="0.35">
      <c r="D46" s="23" t="s">
        <v>32</v>
      </c>
      <c r="E46" s="23" t="s">
        <v>33</v>
      </c>
      <c r="F46" s="23" t="s">
        <v>34</v>
      </c>
      <c r="G46" s="23" t="s">
        <v>35</v>
      </c>
      <c r="H46" s="23" t="s">
        <v>36</v>
      </c>
      <c r="I46" s="23" t="s">
        <v>37</v>
      </c>
      <c r="J46" s="23" t="s">
        <v>39</v>
      </c>
      <c r="K46" s="23" t="s">
        <v>40</v>
      </c>
      <c r="L46" s="23" t="s">
        <v>41</v>
      </c>
      <c r="M46" s="23" t="s">
        <v>42</v>
      </c>
      <c r="N46" s="23" t="s">
        <v>53</v>
      </c>
      <c r="O46" s="20" t="s">
        <v>32</v>
      </c>
      <c r="P46" s="23" t="s">
        <v>51</v>
      </c>
      <c r="Q46" s="23" t="s">
        <v>52</v>
      </c>
      <c r="S46" s="40"/>
      <c r="V46" s="23" t="s">
        <v>32</v>
      </c>
      <c r="W46" s="23" t="s">
        <v>33</v>
      </c>
      <c r="X46" s="23" t="s">
        <v>34</v>
      </c>
      <c r="Y46" s="23" t="s">
        <v>35</v>
      </c>
      <c r="Z46" s="23" t="s">
        <v>36</v>
      </c>
      <c r="AA46" s="23" t="s">
        <v>37</v>
      </c>
      <c r="AB46" s="23" t="s">
        <v>39</v>
      </c>
      <c r="AC46" s="23" t="s">
        <v>40</v>
      </c>
      <c r="AD46" s="23" t="s">
        <v>41</v>
      </c>
      <c r="AE46" s="23" t="s">
        <v>42</v>
      </c>
      <c r="AF46" s="23" t="s">
        <v>53</v>
      </c>
      <c r="AG46" s="20" t="s">
        <v>32</v>
      </c>
      <c r="AH46" s="23" t="s">
        <v>51</v>
      </c>
      <c r="AI46" s="23" t="s">
        <v>52</v>
      </c>
      <c r="AK46" s="40"/>
      <c r="AN46" s="23" t="s">
        <v>32</v>
      </c>
      <c r="AO46" s="23" t="s">
        <v>33</v>
      </c>
      <c r="AP46" s="23" t="s">
        <v>34</v>
      </c>
      <c r="AQ46" s="23" t="s">
        <v>35</v>
      </c>
      <c r="AR46" s="23" t="s">
        <v>36</v>
      </c>
      <c r="AS46" s="23" t="s">
        <v>37</v>
      </c>
      <c r="AT46" s="23" t="s">
        <v>39</v>
      </c>
      <c r="AU46" s="23" t="s">
        <v>40</v>
      </c>
      <c r="AV46" s="23" t="s">
        <v>41</v>
      </c>
      <c r="AW46" s="23" t="s">
        <v>42</v>
      </c>
      <c r="AX46" s="23" t="s">
        <v>53</v>
      </c>
      <c r="AY46" s="20" t="s">
        <v>32</v>
      </c>
      <c r="AZ46" s="23" t="s">
        <v>51</v>
      </c>
      <c r="BA46" s="23" t="s">
        <v>52</v>
      </c>
      <c r="BC46" s="40"/>
      <c r="BF46" s="23" t="s">
        <v>32</v>
      </c>
      <c r="BG46" s="23" t="s">
        <v>33</v>
      </c>
      <c r="BH46" s="23" t="s">
        <v>34</v>
      </c>
      <c r="BI46" s="23" t="s">
        <v>35</v>
      </c>
      <c r="BJ46" s="23" t="s">
        <v>36</v>
      </c>
      <c r="BK46" s="23" t="s">
        <v>37</v>
      </c>
      <c r="BL46" s="23" t="s">
        <v>39</v>
      </c>
      <c r="BM46" s="23" t="s">
        <v>40</v>
      </c>
      <c r="BN46" s="23" t="s">
        <v>41</v>
      </c>
      <c r="BO46" s="23" t="s">
        <v>42</v>
      </c>
      <c r="BP46" s="23" t="s">
        <v>53</v>
      </c>
      <c r="BQ46" s="20" t="s">
        <v>32</v>
      </c>
      <c r="BR46" s="23" t="s">
        <v>51</v>
      </c>
      <c r="BS46" s="23" t="s">
        <v>52</v>
      </c>
      <c r="BU46" s="40"/>
      <c r="BX46" s="23" t="s">
        <v>32</v>
      </c>
      <c r="BY46" s="23" t="s">
        <v>33</v>
      </c>
      <c r="BZ46" s="23" t="s">
        <v>34</v>
      </c>
      <c r="CA46" s="23" t="s">
        <v>35</v>
      </c>
      <c r="CB46" s="23" t="s">
        <v>36</v>
      </c>
      <c r="CC46" s="23" t="s">
        <v>37</v>
      </c>
      <c r="CD46" s="23" t="s">
        <v>39</v>
      </c>
      <c r="CE46" s="23" t="s">
        <v>40</v>
      </c>
      <c r="CF46" s="23" t="s">
        <v>41</v>
      </c>
      <c r="CG46" s="23" t="s">
        <v>42</v>
      </c>
      <c r="CH46" s="23" t="s">
        <v>53</v>
      </c>
      <c r="CI46" s="20" t="s">
        <v>32</v>
      </c>
      <c r="CJ46" s="23" t="s">
        <v>51</v>
      </c>
      <c r="CK46" s="23" t="s">
        <v>52</v>
      </c>
      <c r="CM46" s="40"/>
      <c r="CP46" s="23" t="s">
        <v>32</v>
      </c>
      <c r="CQ46" s="23" t="s">
        <v>33</v>
      </c>
      <c r="CR46" s="23" t="s">
        <v>34</v>
      </c>
      <c r="CS46" s="23" t="s">
        <v>35</v>
      </c>
      <c r="CT46" s="23" t="s">
        <v>36</v>
      </c>
      <c r="CU46" s="23" t="s">
        <v>37</v>
      </c>
      <c r="CV46" s="23" t="s">
        <v>39</v>
      </c>
      <c r="CW46" s="23" t="s">
        <v>40</v>
      </c>
      <c r="CX46" s="23" t="s">
        <v>41</v>
      </c>
      <c r="CY46" s="23" t="s">
        <v>42</v>
      </c>
      <c r="CZ46" s="23" t="s">
        <v>53</v>
      </c>
      <c r="DA46" s="20" t="s">
        <v>32</v>
      </c>
      <c r="DB46" s="23" t="s">
        <v>51</v>
      </c>
      <c r="DC46" s="23" t="s">
        <v>52</v>
      </c>
      <c r="DE46" s="40"/>
      <c r="DH46" s="23" t="s">
        <v>32</v>
      </c>
      <c r="DI46" s="23" t="s">
        <v>33</v>
      </c>
      <c r="DJ46" s="23" t="s">
        <v>34</v>
      </c>
      <c r="DK46" s="23" t="s">
        <v>35</v>
      </c>
      <c r="DL46" s="23" t="s">
        <v>36</v>
      </c>
      <c r="DM46" s="23" t="s">
        <v>37</v>
      </c>
      <c r="DN46" s="23" t="s">
        <v>39</v>
      </c>
      <c r="DO46" s="23" t="s">
        <v>40</v>
      </c>
      <c r="DP46" s="23" t="s">
        <v>41</v>
      </c>
      <c r="DQ46" s="23" t="s">
        <v>42</v>
      </c>
      <c r="DR46" s="23" t="s">
        <v>53</v>
      </c>
      <c r="DS46" s="20" t="s">
        <v>32</v>
      </c>
      <c r="DT46" s="23" t="s">
        <v>51</v>
      </c>
      <c r="DU46" s="23" t="s">
        <v>52</v>
      </c>
    </row>
    <row r="47" spans="1:125" s="21" customFormat="1" x14ac:dyDescent="0.35">
      <c r="A47" s="22" t="s">
        <v>38</v>
      </c>
      <c r="C47" s="8" t="s">
        <v>11</v>
      </c>
      <c r="D47" s="24">
        <f ca="1">D39+D41*F35/100-P33*F35^2/20000</f>
        <v>-22.646062500000003</v>
      </c>
      <c r="E47" s="24">
        <f ca="1">E39+E41*F35/100-P34*F35^2/20000</f>
        <v>-15.130374999999997</v>
      </c>
      <c r="F47" s="24">
        <f ca="1">F39-(F39-F40)/P32*F35/100</f>
        <v>29.258348837209301</v>
      </c>
      <c r="G47" s="24">
        <f ca="1">G39-(G39-G40)/P32*F35/100</f>
        <v>11.294465116279069</v>
      </c>
      <c r="H47" s="24">
        <f ca="1">H39-(H39-H40)/P32*F35/100</f>
        <v>1.8579418604651161</v>
      </c>
      <c r="I47" s="24">
        <f ca="1">I39-(I39-I40)/P32*F35/100</f>
        <v>2.7337209302325585</v>
      </c>
      <c r="J47" s="24">
        <f ca="1">(ABS(F47)+ABS(H47))*SIGN(F47)</f>
        <v>31.116290697674415</v>
      </c>
      <c r="K47" s="24">
        <f ca="1">(ABS(G47)+ABS(I47))*SIGN(G47)</f>
        <v>14.028186046511628</v>
      </c>
      <c r="L47" s="24">
        <f ca="1">(ABS(J47)+0.3*ABS(K47))*SIGN(J47)</f>
        <v>35.324746511627907</v>
      </c>
      <c r="M47" s="24">
        <f t="shared" ref="M47:M50" ca="1" si="70">(ABS(K47)+0.3*ABS(J47))*SIGN(K47)</f>
        <v>23.363073255813951</v>
      </c>
      <c r="N47" s="24">
        <f ca="1">IF($C$2&lt;=$C$3,L47,M47)</f>
        <v>35.324746511627907</v>
      </c>
      <c r="O47" s="24">
        <f ca="1">D47</f>
        <v>-22.646062500000003</v>
      </c>
      <c r="P47" s="24">
        <f ca="1">E47+N47</f>
        <v>20.19437151162791</v>
      </c>
      <c r="Q47" s="24">
        <f ca="1">E47-N47</f>
        <v>-50.455121511627908</v>
      </c>
      <c r="S47" s="35" t="s">
        <v>38</v>
      </c>
      <c r="U47" s="8" t="s">
        <v>11</v>
      </c>
      <c r="V47" s="24">
        <f ca="1">V39+V41*X35/100-AH33*X35^2/20000</f>
        <v>-8.122562499999999</v>
      </c>
      <c r="W47" s="24">
        <f ca="1">W39+W41*X35/100-AH34*X35^2/20000</f>
        <v>-6.1580750000000011</v>
      </c>
      <c r="X47" s="24">
        <f ca="1">X39-(X39-X40)/AH32*X35/100</f>
        <v>30.142986842105266</v>
      </c>
      <c r="Y47" s="24">
        <f ca="1">Y39-(Y39-Y40)/AH32*X35/100</f>
        <v>11.600855263157895</v>
      </c>
      <c r="Z47" s="24">
        <f ca="1">Z39-(Z39-Z40)/AH32*X35/100</f>
        <v>1.9123421052631582</v>
      </c>
      <c r="AA47" s="24">
        <f ca="1">AA39-(AA39-AA40)/AH32*X35/100</f>
        <v>2.8133552631578946</v>
      </c>
      <c r="AB47" s="24">
        <f ca="1">(ABS(X47)+ABS(Z47))*SIGN(X47)</f>
        <v>32.055328947368423</v>
      </c>
      <c r="AC47" s="24">
        <f ca="1">(ABS(Y47)+ABS(AA47))*SIGN(Y47)</f>
        <v>14.41421052631579</v>
      </c>
      <c r="AD47" s="24">
        <f ca="1">(ABS(AB47)+0.3*ABS(AC47))*SIGN(AB47)</f>
        <v>36.379592105263157</v>
      </c>
      <c r="AE47" s="24">
        <f t="shared" ref="AE47:AE50" ca="1" si="71">(ABS(AC47)+0.3*ABS(AB47))*SIGN(AC47)</f>
        <v>24.030809210526314</v>
      </c>
      <c r="AF47" s="24">
        <f ca="1">IF($C$2&lt;=$C$3,AD47,AE47)</f>
        <v>36.379592105263157</v>
      </c>
      <c r="AG47" s="24">
        <f ca="1">V47</f>
        <v>-8.122562499999999</v>
      </c>
      <c r="AH47" s="24">
        <f ca="1">W47+AF47</f>
        <v>30.221517105263157</v>
      </c>
      <c r="AI47" s="24">
        <f ca="1">W47-AF47</f>
        <v>-42.537667105263161</v>
      </c>
      <c r="AK47" s="35" t="s">
        <v>38</v>
      </c>
      <c r="AM47" s="8" t="s">
        <v>11</v>
      </c>
      <c r="AN47" s="24">
        <f ca="1">AN39+AN41*AP35/100-AZ33*AP35^2/20000</f>
        <v>-7.4231499999999997</v>
      </c>
      <c r="AO47" s="24">
        <f ca="1">AO39+AO41*AP35/100-AZ34*AP35^2/20000</f>
        <v>-5.0673375000000016</v>
      </c>
      <c r="AP47" s="24">
        <f ca="1">AP39-(AP39-AP40)/AZ32*AP35/100</f>
        <v>29.959078125000001</v>
      </c>
      <c r="AQ47" s="24">
        <f ca="1">AQ39-(AQ39-AQ40)/AZ32*AP35/100</f>
        <v>11.487234375</v>
      </c>
      <c r="AR47" s="24">
        <f ca="1">AR39-(AR39-AR40)/AZ32*AP35/100</f>
        <v>1.89690625</v>
      </c>
      <c r="AS47" s="24">
        <f ca="1">AS39-(AS39-AS40)/AZ32*AP35/100</f>
        <v>2.7898437500000002</v>
      </c>
      <c r="AT47" s="24">
        <f ca="1">(ABS(AP47)+ABS(AR47))*SIGN(AP47)</f>
        <v>31.855984375000002</v>
      </c>
      <c r="AU47" s="24">
        <f ca="1">(ABS(AQ47)+ABS(AS47))*SIGN(AQ47)</f>
        <v>14.277078124999999</v>
      </c>
      <c r="AV47" s="24">
        <f ca="1">(ABS(AT47)+0.3*ABS(AU47))*SIGN(AT47)</f>
        <v>36.139107812500001</v>
      </c>
      <c r="AW47" s="24">
        <f t="shared" ref="AW47:AW50" ca="1" si="72">(ABS(AU47)+0.3*ABS(AT47))*SIGN(AU47)</f>
        <v>23.833873437499999</v>
      </c>
      <c r="AX47" s="24">
        <f ca="1">IF($C$2&lt;=$C$3,AV47,AW47)</f>
        <v>36.139107812500001</v>
      </c>
      <c r="AY47" s="24">
        <f ca="1">AN47</f>
        <v>-7.4231499999999997</v>
      </c>
      <c r="AZ47" s="24">
        <f ca="1">AO47+AX47</f>
        <v>31.0717703125</v>
      </c>
      <c r="BA47" s="24">
        <f ca="1">AO47-AX47</f>
        <v>-41.206445312500001</v>
      </c>
      <c r="BC47" s="35" t="s">
        <v>38</v>
      </c>
      <c r="BE47" s="8" t="s">
        <v>11</v>
      </c>
      <c r="BF47" s="24">
        <f ca="1">BF39+BF41*BH35/100-BR33*BH35^2/20000</f>
        <v>-22.13625</v>
      </c>
      <c r="BG47" s="24">
        <f ca="1">BG39+BG41*BH35/100-BR34*BH35^2/20000</f>
        <v>-13.975625000000001</v>
      </c>
      <c r="BH47" s="24">
        <f ca="1">BH39-(BH39-BH40)/BR32*BH35/100</f>
        <v>16.59178125</v>
      </c>
      <c r="BI47" s="24">
        <f ca="1">BI39-(BI39-BI40)/BR32*BH35/100</f>
        <v>6.3612968750000007</v>
      </c>
      <c r="BJ47" s="24">
        <f ca="1">BJ39-(BJ39-BJ40)/BR32*BH35/100</f>
        <v>1.049015625</v>
      </c>
      <c r="BK47" s="24">
        <f ca="1">BK39-(BK39-BK40)/BR32*BH35/100</f>
        <v>1.5435937499999999</v>
      </c>
      <c r="BL47" s="24">
        <f ca="1">(ABS(BH47)+ABS(BJ47))*SIGN(BH47)</f>
        <v>17.640796874999999</v>
      </c>
      <c r="BM47" s="24">
        <f ca="1">(ABS(BI47)+ABS(BK47))*SIGN(BI47)</f>
        <v>7.9048906250000002</v>
      </c>
      <c r="BN47" s="24">
        <f ca="1">(ABS(BL47)+0.3*ABS(BM47))*SIGN(BL47)</f>
        <v>20.012264062499998</v>
      </c>
      <c r="BO47" s="24">
        <f t="shared" ref="BO47:BO50" ca="1" si="73">(ABS(BM47)+0.3*ABS(BL47))*SIGN(BM47)</f>
        <v>13.197129687499999</v>
      </c>
      <c r="BP47" s="24">
        <f ca="1">IF($C$2&lt;=$C$3,BN47,BO47)</f>
        <v>20.012264062499998</v>
      </c>
      <c r="BQ47" s="24">
        <f ca="1">BF47</f>
        <v>-22.13625</v>
      </c>
      <c r="BR47" s="24">
        <f ca="1">BG47+BP47</f>
        <v>6.0366390624999973</v>
      </c>
      <c r="BS47" s="24">
        <f ca="1">BG47-BP47</f>
        <v>-33.987889062500003</v>
      </c>
      <c r="BU47" s="35" t="s">
        <v>38</v>
      </c>
      <c r="BW47" s="8" t="s">
        <v>11</v>
      </c>
      <c r="BX47" s="24">
        <f ca="1">BX39+BX41*BZ35/100-CJ33*BZ35^2/20000</f>
        <v>-22.894700000000004</v>
      </c>
      <c r="BY47" s="24">
        <f ca="1">BY39+BY41*BZ35/100-CJ34*BZ35^2/20000</f>
        <v>-14.318674999999999</v>
      </c>
      <c r="BZ47" s="24">
        <f ca="1">BZ39-(BZ39-BZ40)/CJ32*BZ35/100</f>
        <v>30.229333333333333</v>
      </c>
      <c r="CA47" s="24">
        <f ca="1">CA39-(CA39-CA40)/CJ32*BZ35/100</f>
        <v>11.623583333333332</v>
      </c>
      <c r="CB47" s="24">
        <f ca="1">CB39-(CB39-CB40)/CJ32*BZ35/100</f>
        <v>1.9168333333333332</v>
      </c>
      <c r="CC47" s="24">
        <f ca="1">CC39-(CC39-CC40)/CJ32*BZ35/100</f>
        <v>2.8203333333333336</v>
      </c>
      <c r="CD47" s="24">
        <f ca="1">(ABS(BZ47)+ABS(CB47))*SIGN(BZ47)</f>
        <v>32.146166666666666</v>
      </c>
      <c r="CE47" s="24">
        <f ca="1">(ABS(CA47)+ABS(CC47))*SIGN(CA47)</f>
        <v>14.443916666666667</v>
      </c>
      <c r="CF47" s="24">
        <f ca="1">(ABS(CD47)+0.3*ABS(CE47))*SIGN(CD47)</f>
        <v>36.479341666666663</v>
      </c>
      <c r="CG47" s="24">
        <f t="shared" ref="CG47:CG50" ca="1" si="74">(ABS(CE47)+0.3*ABS(CD47))*SIGN(CE47)</f>
        <v>24.087766666666667</v>
      </c>
      <c r="CH47" s="24">
        <f ca="1">IF($C$2&lt;=$C$3,CF47,CG47)</f>
        <v>36.479341666666663</v>
      </c>
      <c r="CI47" s="24">
        <f ca="1">BX47</f>
        <v>-22.894700000000004</v>
      </c>
      <c r="CJ47" s="24">
        <f ca="1">BY47+CH47</f>
        <v>22.160666666666664</v>
      </c>
      <c r="CK47" s="24">
        <f ca="1">BY47-CH47</f>
        <v>-50.798016666666662</v>
      </c>
      <c r="CM47" s="35" t="s">
        <v>38</v>
      </c>
      <c r="CO47" s="8" t="s">
        <v>11</v>
      </c>
      <c r="CP47" s="24">
        <f ca="1">CP39+CP41*CR35/100-DB33*CR35^2/20000</f>
        <v>-6.1692</v>
      </c>
      <c r="CQ47" s="24">
        <f ca="1">CQ39+CQ41*CR35/100-DB34*CR35^2/20000</f>
        <v>-3.8799750000000008</v>
      </c>
      <c r="CR47" s="24">
        <f ca="1">CR39-(CR39-CR40)/DB32*CR35/100</f>
        <v>23.215680555555558</v>
      </c>
      <c r="CS47" s="24">
        <f ca="1">CS39-(CS39-CS40)/DB32*CR35/100</f>
        <v>8.970152777777777</v>
      </c>
      <c r="CT47" s="24">
        <f ca="1">CT39-(CT39-CT40)/DB32*CR35/100</f>
        <v>1.4735833333333335</v>
      </c>
      <c r="CU47" s="24">
        <f ca="1">CU39-(CU39-CU40)/DB32*CR35/100</f>
        <v>2.1683194444444442</v>
      </c>
      <c r="CV47" s="24">
        <f ca="1">(ABS(CR47)+ABS(CT47))*SIGN(CR47)</f>
        <v>24.689263888888892</v>
      </c>
      <c r="CW47" s="24">
        <f ca="1">(ABS(CS47)+ABS(CU47))*SIGN(CS47)</f>
        <v>11.138472222222221</v>
      </c>
      <c r="CX47" s="24">
        <f ca="1">(ABS(CV47)+0.3*ABS(CW47))*SIGN(CV47)</f>
        <v>28.03080555555556</v>
      </c>
      <c r="CY47" s="24">
        <f t="shared" ref="CY47:CY50" ca="1" si="75">(ABS(CW47)+0.3*ABS(CV47))*SIGN(CW47)</f>
        <v>18.545251388888889</v>
      </c>
      <c r="CZ47" s="24">
        <f ca="1">IF($C$2&lt;=$C$3,CX47,CY47)</f>
        <v>28.03080555555556</v>
      </c>
      <c r="DA47" s="24">
        <f ca="1">CP47</f>
        <v>-6.1692</v>
      </c>
      <c r="DB47" s="24">
        <f ca="1">CQ47+CZ47</f>
        <v>24.150830555555558</v>
      </c>
      <c r="DC47" s="24">
        <f ca="1">CQ47-CZ47</f>
        <v>-31.910780555555561</v>
      </c>
      <c r="DE47" s="35" t="s">
        <v>38</v>
      </c>
      <c r="DG47" s="8" t="s">
        <v>11</v>
      </c>
      <c r="DH47" s="24">
        <f ca="1">DH39+DH41*DJ35/100-DT33*DJ35^2/20000</f>
        <v>-6.1692</v>
      </c>
      <c r="DI47" s="24">
        <f ca="1">DI39+DI41*DJ35/100-DT34*DJ35^2/20000</f>
        <v>-3.8799750000000008</v>
      </c>
      <c r="DJ47" s="24">
        <f ca="1">DJ39-(DJ39-DJ40)/DT32*DJ35/100</f>
        <v>23.215680555555558</v>
      </c>
      <c r="DK47" s="24">
        <f ca="1">DK39-(DK39-DK40)/DT32*DJ35/100</f>
        <v>8.970152777777777</v>
      </c>
      <c r="DL47" s="24">
        <f ca="1">DL39-(DL39-DL40)/DT32*DJ35/100</f>
        <v>1.4735833333333335</v>
      </c>
      <c r="DM47" s="24">
        <f ca="1">DM39-(DM39-DM40)/DT32*DJ35/100</f>
        <v>2.1683194444444442</v>
      </c>
      <c r="DN47" s="24">
        <f ca="1">(ABS(DJ47)+ABS(DL47))*SIGN(DJ47)</f>
        <v>24.689263888888892</v>
      </c>
      <c r="DO47" s="24">
        <f ca="1">(ABS(DK47)+ABS(DM47))*SIGN(DK47)</f>
        <v>11.138472222222221</v>
      </c>
      <c r="DP47" s="24">
        <f ca="1">(ABS(DN47)+0.3*ABS(DO47))*SIGN(DN47)</f>
        <v>28.03080555555556</v>
      </c>
      <c r="DQ47" s="24">
        <f t="shared" ref="DQ47:DQ50" ca="1" si="76">(ABS(DO47)+0.3*ABS(DN47))*SIGN(DO47)</f>
        <v>18.545251388888889</v>
      </c>
      <c r="DR47" s="24">
        <f ca="1">IF($C$2&lt;=$C$3,DP47,DQ47)</f>
        <v>28.03080555555556</v>
      </c>
      <c r="DS47" s="24">
        <f ca="1">DH47</f>
        <v>-6.1692</v>
      </c>
      <c r="DT47" s="24">
        <f ca="1">DI47+DR47</f>
        <v>24.150830555555558</v>
      </c>
      <c r="DU47" s="24">
        <f ca="1">DI47-DR47</f>
        <v>-31.910780555555561</v>
      </c>
    </row>
    <row r="48" spans="1:125" s="21" customFormat="1" x14ac:dyDescent="0.35">
      <c r="C48" s="8" t="s">
        <v>10</v>
      </c>
      <c r="D48" s="24">
        <f ca="1">D40-D42*F36/100-P33*F36^2/20000</f>
        <v>-11.6512125</v>
      </c>
      <c r="E48" s="24">
        <f ca="1">E40-E42*F36/100-P34*F36^2/20000</f>
        <v>-8.4495750000000012</v>
      </c>
      <c r="F48" s="24">
        <f ca="1">F40-(F40-F39)/P32*F35/100</f>
        <v>-26.476348837209301</v>
      </c>
      <c r="G48" s="24">
        <f ca="1">G40-(G40-G39)/P32*F35/100</f>
        <v>-10.21846511627907</v>
      </c>
      <c r="H48" s="24">
        <f ca="1">H40-(H40-H39)/P32*F35/100</f>
        <v>-1.6809418604651161</v>
      </c>
      <c r="I48" s="24">
        <f ca="1">I40-(I40-I39)/P32*F35/100</f>
        <v>-2.4737209302325578</v>
      </c>
      <c r="J48" s="24">
        <f t="shared" ref="J48:K50" ca="1" si="77">(ABS(F48)+ABS(H48))*SIGN(F48)</f>
        <v>-28.157290697674416</v>
      </c>
      <c r="K48" s="24">
        <f t="shared" ca="1" si="77"/>
        <v>-12.692186046511628</v>
      </c>
      <c r="L48" s="24">
        <f t="shared" ref="L48:L50" ca="1" si="78">(ABS(J48)+0.3*ABS(K48))*SIGN(J48)</f>
        <v>-31.964946511627904</v>
      </c>
      <c r="M48" s="24">
        <f t="shared" ca="1" si="70"/>
        <v>-21.13937325581395</v>
      </c>
      <c r="N48" s="24">
        <f ca="1">IF($C$2&lt;=$C$3,L48,M48)</f>
        <v>-31.964946511627904</v>
      </c>
      <c r="O48" s="24">
        <f t="shared" ref="O48:O50" ca="1" si="79">D48</f>
        <v>-11.6512125</v>
      </c>
      <c r="P48" s="24">
        <f t="shared" ref="P48:P50" ca="1" si="80">E48+N48</f>
        <v>-40.414521511627903</v>
      </c>
      <c r="Q48" s="24">
        <f t="shared" ref="Q48:Q50" ca="1" si="81">E48-N48</f>
        <v>23.515371511627905</v>
      </c>
      <c r="S48" s="40"/>
      <c r="U48" s="8" t="s">
        <v>10</v>
      </c>
      <c r="V48" s="24">
        <f ca="1">V40-V42*X36/100-AH33*X36^2/20000</f>
        <v>-18.176462500000003</v>
      </c>
      <c r="W48" s="24">
        <f ca="1">W40-W42*X36/100-AH34*X36^2/20000</f>
        <v>-11.988375000000001</v>
      </c>
      <c r="X48" s="24">
        <f ca="1">X40-(X40-X39)/AH32*X35/100</f>
        <v>-29.695986842105263</v>
      </c>
      <c r="Y48" s="24">
        <f ca="1">Y40-(Y40-Y39)/AH32*X35/100</f>
        <v>-11.437855263157894</v>
      </c>
      <c r="Z48" s="24">
        <f ca="1">Z40-(Z40-Z39)/AH32*X35/100</f>
        <v>-1.8843421052631582</v>
      </c>
      <c r="AA48" s="24">
        <f ca="1">AA40-(AA40-AA39)/AH32*X35/100</f>
        <v>-2.7723552631578947</v>
      </c>
      <c r="AB48" s="24">
        <f t="shared" ref="AB48:AB50" ca="1" si="82">(ABS(X48)+ABS(Z48))*SIGN(X48)</f>
        <v>-31.580328947368422</v>
      </c>
      <c r="AC48" s="24">
        <f t="shared" ref="AC48:AC50" ca="1" si="83">(ABS(Y48)+ABS(AA48))*SIGN(Y48)</f>
        <v>-14.210210526315789</v>
      </c>
      <c r="AD48" s="24">
        <f t="shared" ref="AD48:AD50" ca="1" si="84">(ABS(AB48)+0.3*ABS(AC48))*SIGN(AB48)</f>
        <v>-35.843392105263156</v>
      </c>
      <c r="AE48" s="24">
        <f t="shared" ca="1" si="71"/>
        <v>-23.684309210526315</v>
      </c>
      <c r="AF48" s="24">
        <f ca="1">IF($C$2&lt;=$C$3,AD48,AE48)</f>
        <v>-35.843392105263156</v>
      </c>
      <c r="AG48" s="24">
        <f t="shared" ref="AG48:AG50" ca="1" si="85">V48</f>
        <v>-18.176462500000003</v>
      </c>
      <c r="AH48" s="24">
        <f t="shared" ref="AH48:AH50" ca="1" si="86">W48+AF48</f>
        <v>-47.831767105263154</v>
      </c>
      <c r="AI48" s="24">
        <f t="shared" ref="AI48:AI50" ca="1" si="87">W48-AF48</f>
        <v>23.855017105263155</v>
      </c>
      <c r="AK48" s="40"/>
      <c r="AM48" s="8" t="s">
        <v>10</v>
      </c>
      <c r="AN48" s="24">
        <f ca="1">AN40-AN42*AP36/100-AZ33*AP36^2/20000</f>
        <v>-20.603250000000003</v>
      </c>
      <c r="AO48" s="24">
        <f ca="1">AO40-AO42*AP36/100-AZ34*AP36^2/20000</f>
        <v>-13.248137499999999</v>
      </c>
      <c r="AP48" s="24">
        <f ca="1">AP40-(AP40-AP39)/AZ32*AP35/100</f>
        <v>-14.426078125</v>
      </c>
      <c r="AQ48" s="24">
        <f ca="1">AQ40-(AQ40-AQ39)/AZ32*AP35/100</f>
        <v>-5.5182343750000005</v>
      </c>
      <c r="AR48" s="24">
        <f ca="1">AR40-(AR40-AR39)/AZ32*AP35/100</f>
        <v>-0.91090625000000003</v>
      </c>
      <c r="AS48" s="24">
        <f ca="1">AS40-(AS40-AS39)/AZ32*AP35/100</f>
        <v>-1.33984375</v>
      </c>
      <c r="AT48" s="24">
        <f t="shared" ref="AT48:AT50" ca="1" si="88">(ABS(AP48)+ABS(AR48))*SIGN(AP48)</f>
        <v>-15.336984375</v>
      </c>
      <c r="AU48" s="24">
        <f t="shared" ref="AU48:AU50" ca="1" si="89">(ABS(AQ48)+ABS(AS48))*SIGN(AQ48)</f>
        <v>-6.8580781250000005</v>
      </c>
      <c r="AV48" s="24">
        <f t="shared" ref="AV48:AV50" ca="1" si="90">(ABS(AT48)+0.3*ABS(AU48))*SIGN(AT48)</f>
        <v>-17.394407812499999</v>
      </c>
      <c r="AW48" s="24">
        <f t="shared" ca="1" si="72"/>
        <v>-11.459173437500001</v>
      </c>
      <c r="AX48" s="24">
        <f ca="1">IF($C$2&lt;=$C$3,AV48,AW48)</f>
        <v>-17.394407812499999</v>
      </c>
      <c r="AY48" s="24">
        <f t="shared" ref="AY48:AY50" ca="1" si="91">AN48</f>
        <v>-20.603250000000003</v>
      </c>
      <c r="AZ48" s="24">
        <f t="shared" ref="AZ48:AZ50" ca="1" si="92">AO48+AX48</f>
        <v>-30.642545312499998</v>
      </c>
      <c r="BA48" s="24">
        <f t="shared" ref="BA48:BA50" ca="1" si="93">AO48-AX48</f>
        <v>4.1462703125000004</v>
      </c>
      <c r="BC48" s="40"/>
      <c r="BE48" s="8" t="s">
        <v>10</v>
      </c>
      <c r="BF48" s="24">
        <f ca="1">BF40-BF42*BH36/100-BR33*BH36^2/20000</f>
        <v>-10.001850000000001</v>
      </c>
      <c r="BG48" s="24">
        <f ca="1">BG40-BG42*BH36/100-BR34*BH36^2/20000</f>
        <v>-6.4229250000000002</v>
      </c>
      <c r="BH48" s="24">
        <f ca="1">BH40-(BH40-BH39)/BR32*BH35/100</f>
        <v>-32.267781249999999</v>
      </c>
      <c r="BI48" s="24">
        <f ca="1">BI40-(BI40-BI39)/BR32*BH35/100</f>
        <v>-12.386296874999999</v>
      </c>
      <c r="BJ48" s="24">
        <f ca="1">BJ40-(BJ40-BJ39)/BR32*BH35/100</f>
        <v>-2.0440156250000001</v>
      </c>
      <c r="BK48" s="24">
        <f ca="1">BK40-(BK40-BK39)/BR32*BH35/100</f>
        <v>-3.0075937499999998</v>
      </c>
      <c r="BL48" s="24">
        <f t="shared" ref="BL48:BL50" ca="1" si="94">(ABS(BH48)+ABS(BJ48))*SIGN(BH48)</f>
        <v>-34.311796874999999</v>
      </c>
      <c r="BM48" s="24">
        <f t="shared" ref="BM48:BM50" ca="1" si="95">(ABS(BI48)+ABS(BK48))*SIGN(BI48)</f>
        <v>-15.393890624999999</v>
      </c>
      <c r="BN48" s="24">
        <f t="shared" ref="BN48:BN50" ca="1" si="96">(ABS(BL48)+0.3*ABS(BM48))*SIGN(BL48)</f>
        <v>-38.929964062499998</v>
      </c>
      <c r="BO48" s="24">
        <f t="shared" ca="1" si="73"/>
        <v>-25.6874296875</v>
      </c>
      <c r="BP48" s="24">
        <f ca="1">IF($C$2&lt;=$C$3,BN48,BO48)</f>
        <v>-38.929964062499998</v>
      </c>
      <c r="BQ48" s="24">
        <f t="shared" ref="BQ48:BQ50" ca="1" si="97">BF48</f>
        <v>-10.001850000000001</v>
      </c>
      <c r="BR48" s="24">
        <f t="shared" ref="BR48:BR50" ca="1" si="98">BG48+BP48</f>
        <v>-45.352889062499997</v>
      </c>
      <c r="BS48" s="24">
        <f t="shared" ref="BS48:BS50" ca="1" si="99">BG48-BP48</f>
        <v>32.507039062499999</v>
      </c>
      <c r="BU48" s="40"/>
      <c r="BW48" s="8" t="s">
        <v>10</v>
      </c>
      <c r="BX48" s="24">
        <f ca="1">BX40-BX42*BZ36/100-CJ33*BZ36^2/20000</f>
        <v>-24.201599999999999</v>
      </c>
      <c r="BY48" s="24">
        <f ca="1">BY40-BY42*BZ36/100-CJ34*BZ36^2/20000</f>
        <v>-15.110474999999997</v>
      </c>
      <c r="BZ48" s="24">
        <f ca="1">BZ40-(BZ40-BZ39)/CJ32*BZ35/100</f>
        <v>-30.837333333333337</v>
      </c>
      <c r="CA48" s="24">
        <f ca="1">CA40-(CA40-CA39)/CJ32*BZ35/100</f>
        <v>-11.850583333333333</v>
      </c>
      <c r="CB48" s="24">
        <f ca="1">CB40-(CB40-CB39)/CJ32*BZ35/100</f>
        <v>-1.9548333333333334</v>
      </c>
      <c r="CC48" s="24">
        <f ca="1">CC40-(CC40-CC39)/CJ32*BZ35/100</f>
        <v>-2.8763333333333336</v>
      </c>
      <c r="CD48" s="24">
        <f t="shared" ref="CD48:CD50" ca="1" si="100">(ABS(BZ48)+ABS(CB48))*SIGN(BZ48)</f>
        <v>-32.792166666666674</v>
      </c>
      <c r="CE48" s="24">
        <f t="shared" ref="CE48:CE50" ca="1" si="101">(ABS(CA48)+ABS(CC48))*SIGN(CA48)</f>
        <v>-14.726916666666666</v>
      </c>
      <c r="CF48" s="24">
        <f t="shared" ref="CF48:CF50" ca="1" si="102">(ABS(CD48)+0.3*ABS(CE48))*SIGN(CD48)</f>
        <v>-37.210241666666676</v>
      </c>
      <c r="CG48" s="24">
        <f t="shared" ca="1" si="74"/>
        <v>-24.564566666666668</v>
      </c>
      <c r="CH48" s="24">
        <f ca="1">IF($C$2&lt;=$C$3,CF48,CG48)</f>
        <v>-37.210241666666676</v>
      </c>
      <c r="CI48" s="24">
        <f t="shared" ref="CI48:CI50" ca="1" si="103">BX48</f>
        <v>-24.201599999999999</v>
      </c>
      <c r="CJ48" s="24">
        <f t="shared" ref="CJ48:CJ50" ca="1" si="104">BY48+CH48</f>
        <v>-52.320716666666669</v>
      </c>
      <c r="CK48" s="24">
        <f t="shared" ref="CK48:CK50" ca="1" si="105">BY48-CH48</f>
        <v>22.099766666666678</v>
      </c>
      <c r="CM48" s="40"/>
      <c r="CO48" s="8" t="s">
        <v>10</v>
      </c>
      <c r="CP48" s="24">
        <f ca="1">CP40-CP42*CR36/100-DB33*CR36^2/20000</f>
        <v>-21.1099</v>
      </c>
      <c r="CQ48" s="24">
        <f ca="1">CQ40-CQ42*CR36/100-DB34*CR36^2/20000</f>
        <v>-13.156575000000002</v>
      </c>
      <c r="CR48" s="24">
        <f ca="1">CR40-(CR40-CR39)/DB32*CR35/100</f>
        <v>-17.842680555555553</v>
      </c>
      <c r="CS48" s="24">
        <f ca="1">CS40-(CS40-CS39)/DB32*CR35/100</f>
        <v>-6.8791527777777777</v>
      </c>
      <c r="CT48" s="24">
        <f ca="1">CT40-(CT40-CT39)/DB32*CR35/100</f>
        <v>-1.1315833333333334</v>
      </c>
      <c r="CU48" s="24">
        <f ca="1">CU40-(CU40-CU39)/DB32*CR35/100</f>
        <v>-1.6653194444444446</v>
      </c>
      <c r="CV48" s="24">
        <f t="shared" ref="CV48:CV50" ca="1" si="106">(ABS(CR48)+ABS(CT48))*SIGN(CR48)</f>
        <v>-18.974263888888885</v>
      </c>
      <c r="CW48" s="24">
        <f t="shared" ref="CW48:CW50" ca="1" si="107">(ABS(CS48)+ABS(CU48))*SIGN(CS48)</f>
        <v>-8.5444722222222218</v>
      </c>
      <c r="CX48" s="24">
        <f t="shared" ref="CX48:CX50" ca="1" si="108">(ABS(CV48)+0.3*ABS(CW48))*SIGN(CV48)</f>
        <v>-21.537605555555551</v>
      </c>
      <c r="CY48" s="24">
        <f t="shared" ca="1" si="75"/>
        <v>-14.236751388888887</v>
      </c>
      <c r="CZ48" s="24">
        <f ca="1">IF($C$2&lt;=$C$3,CX48,CY48)</f>
        <v>-21.537605555555551</v>
      </c>
      <c r="DA48" s="24">
        <f t="shared" ref="DA48:DA50" ca="1" si="109">CP48</f>
        <v>-21.1099</v>
      </c>
      <c r="DB48" s="24">
        <f t="shared" ref="DB48:DB50" ca="1" si="110">CQ48+CZ48</f>
        <v>-34.694180555555555</v>
      </c>
      <c r="DC48" s="24">
        <f t="shared" ref="DC48:DC50" ca="1" si="111">CQ48-CZ48</f>
        <v>8.3810305555555491</v>
      </c>
      <c r="DE48" s="40"/>
      <c r="DG48" s="8" t="s">
        <v>10</v>
      </c>
      <c r="DH48" s="24">
        <f ca="1">DH40-DH42*DJ36/100-DT33*DJ36^2/20000</f>
        <v>-10.831299999999995</v>
      </c>
      <c r="DI48" s="24">
        <f ca="1">DI40-DI42*DJ36/100-DT34*DJ36^2/20000</f>
        <v>-6.740775000000002</v>
      </c>
      <c r="DJ48" s="24">
        <f ca="1">DJ40-(DJ40-DJ39)/DT32*DJ35/100</f>
        <v>-17.842680555555553</v>
      </c>
      <c r="DK48" s="24">
        <f ca="1">DK40-(DK40-DK39)/DT32*DJ35/100</f>
        <v>-6.8791527777777777</v>
      </c>
      <c r="DL48" s="24">
        <f ca="1">DL40-(DL40-DL39)/DT32*DJ35/100</f>
        <v>-1.1315833333333334</v>
      </c>
      <c r="DM48" s="24">
        <f ca="1">DM40-(DM40-DM39)/DT32*DJ35/100</f>
        <v>-1.6653194444444446</v>
      </c>
      <c r="DN48" s="24">
        <f t="shared" ref="DN48:DN50" ca="1" si="112">(ABS(DJ48)+ABS(DL48))*SIGN(DJ48)</f>
        <v>-18.974263888888885</v>
      </c>
      <c r="DO48" s="24">
        <f t="shared" ref="DO48:DO50" ca="1" si="113">(ABS(DK48)+ABS(DM48))*SIGN(DK48)</f>
        <v>-8.5444722222222218</v>
      </c>
      <c r="DP48" s="24">
        <f t="shared" ref="DP48:DP50" ca="1" si="114">(ABS(DN48)+0.3*ABS(DO48))*SIGN(DN48)</f>
        <v>-21.537605555555551</v>
      </c>
      <c r="DQ48" s="24">
        <f t="shared" ca="1" si="76"/>
        <v>-14.236751388888887</v>
      </c>
      <c r="DR48" s="24">
        <f ca="1">IF($C$2&lt;=$C$3,DP48,DQ48)</f>
        <v>-21.537605555555551</v>
      </c>
      <c r="DS48" s="24">
        <f t="shared" ref="DS48:DS50" ca="1" si="115">DH48</f>
        <v>-10.831299999999995</v>
      </c>
      <c r="DT48" s="24">
        <f t="shared" ref="DT48:DT50" ca="1" si="116">DI48+DR48</f>
        <v>-28.278380555555554</v>
      </c>
      <c r="DU48" s="24">
        <f t="shared" ref="DU48:DU50" ca="1" si="117">DI48-DR48</f>
        <v>14.796830555555548</v>
      </c>
    </row>
    <row r="49" spans="1:126" s="21" customFormat="1" x14ac:dyDescent="0.35">
      <c r="C49" s="8" t="s">
        <v>9</v>
      </c>
      <c r="D49" s="24">
        <f ca="1">D41-P33*F35/100</f>
        <v>43.608499999999999</v>
      </c>
      <c r="E49" s="24">
        <f ca="1">E41-P34*F35/100</f>
        <v>29.828000000000003</v>
      </c>
      <c r="F49" s="24">
        <f t="shared" ref="F49:I50" ca="1" si="118">F41</f>
        <v>-15.481999999999999</v>
      </c>
      <c r="G49" s="24">
        <f t="shared" ca="1" si="118"/>
        <v>-5.976</v>
      </c>
      <c r="H49" s="24">
        <f t="shared" ca="1" si="118"/>
        <v>-0.98299999999999998</v>
      </c>
      <c r="I49" s="24">
        <f t="shared" ca="1" si="118"/>
        <v>-1.446</v>
      </c>
      <c r="J49" s="24">
        <f t="shared" ca="1" si="77"/>
        <v>-16.465</v>
      </c>
      <c r="K49" s="24">
        <f t="shared" ca="1" si="77"/>
        <v>-7.4219999999999997</v>
      </c>
      <c r="L49" s="24">
        <f t="shared" ca="1" si="78"/>
        <v>-18.691600000000001</v>
      </c>
      <c r="M49" s="24">
        <f t="shared" ca="1" si="70"/>
        <v>-12.361499999999999</v>
      </c>
      <c r="N49" s="24">
        <f ca="1">IF($C$2&lt;=$C$3,L49,M49)</f>
        <v>-18.691600000000001</v>
      </c>
      <c r="O49" s="24">
        <f t="shared" ca="1" si="79"/>
        <v>43.608499999999999</v>
      </c>
      <c r="P49" s="24">
        <f t="shared" ca="1" si="80"/>
        <v>11.136400000000002</v>
      </c>
      <c r="Q49" s="24">
        <f t="shared" ca="1" si="81"/>
        <v>48.519600000000004</v>
      </c>
      <c r="S49" s="40"/>
      <c r="U49" s="8" t="s">
        <v>9</v>
      </c>
      <c r="V49" s="24">
        <f ca="1">V41-AH33*X35/100</f>
        <v>31.6785</v>
      </c>
      <c r="W49" s="24">
        <f ca="1">W41-AH34*X35/100</f>
        <v>22.206</v>
      </c>
      <c r="X49" s="24">
        <f t="shared" ref="X49:AA49" ca="1" si="119">X41</f>
        <v>-19.303000000000001</v>
      </c>
      <c r="Y49" s="24">
        <f t="shared" ca="1" si="119"/>
        <v>-7.4320000000000004</v>
      </c>
      <c r="Z49" s="24">
        <f t="shared" ca="1" si="119"/>
        <v>-1.2250000000000001</v>
      </c>
      <c r="AA49" s="24">
        <f t="shared" ca="1" si="119"/>
        <v>-1.802</v>
      </c>
      <c r="AB49" s="24">
        <f t="shared" ca="1" si="82"/>
        <v>-20.528000000000002</v>
      </c>
      <c r="AC49" s="24">
        <f t="shared" ca="1" si="83"/>
        <v>-9.234</v>
      </c>
      <c r="AD49" s="24">
        <f t="shared" ca="1" si="84"/>
        <v>-23.298200000000001</v>
      </c>
      <c r="AE49" s="24">
        <f t="shared" ca="1" si="71"/>
        <v>-15.3924</v>
      </c>
      <c r="AF49" s="24">
        <f ca="1">IF($C$2&lt;=$C$3,AD49,AE49)</f>
        <v>-23.298200000000001</v>
      </c>
      <c r="AG49" s="24">
        <f t="shared" ca="1" si="85"/>
        <v>31.6785</v>
      </c>
      <c r="AH49" s="24">
        <f t="shared" ca="1" si="86"/>
        <v>-1.0922000000000018</v>
      </c>
      <c r="AI49" s="24">
        <f t="shared" ca="1" si="87"/>
        <v>45.504199999999997</v>
      </c>
      <c r="AK49" s="40"/>
      <c r="AM49" s="8" t="s">
        <v>9</v>
      </c>
      <c r="AN49" s="24">
        <f ca="1">AN41-AZ33*AP35/100</f>
        <v>28.166999999999998</v>
      </c>
      <c r="AO49" s="24">
        <f ca="1">AO41-AZ34*AP35/100</f>
        <v>19.096499999999999</v>
      </c>
      <c r="AP49" s="24">
        <f t="shared" ref="AP49:AS49" ca="1" si="120">AP41</f>
        <v>-17.753</v>
      </c>
      <c r="AQ49" s="24">
        <f t="shared" ca="1" si="120"/>
        <v>-6.8019999999999996</v>
      </c>
      <c r="AR49" s="24">
        <f t="shared" ca="1" si="120"/>
        <v>-1.123</v>
      </c>
      <c r="AS49" s="24">
        <f t="shared" ca="1" si="120"/>
        <v>-1.6519999999999999</v>
      </c>
      <c r="AT49" s="24">
        <f t="shared" ca="1" si="88"/>
        <v>-18.876000000000001</v>
      </c>
      <c r="AU49" s="24">
        <f t="shared" ca="1" si="89"/>
        <v>-8.4539999999999988</v>
      </c>
      <c r="AV49" s="24">
        <f t="shared" ca="1" si="90"/>
        <v>-21.412200000000002</v>
      </c>
      <c r="AW49" s="24">
        <f t="shared" ca="1" si="72"/>
        <v>-14.116799999999998</v>
      </c>
      <c r="AX49" s="24">
        <f ca="1">IF($C$2&lt;=$C$3,AV49,AW49)</f>
        <v>-21.412200000000002</v>
      </c>
      <c r="AY49" s="24">
        <f t="shared" ca="1" si="91"/>
        <v>28.166999999999998</v>
      </c>
      <c r="AZ49" s="24">
        <f t="shared" ca="1" si="92"/>
        <v>-2.3157000000000032</v>
      </c>
      <c r="BA49" s="24">
        <f t="shared" ca="1" si="93"/>
        <v>40.508700000000005</v>
      </c>
      <c r="BC49" s="40"/>
      <c r="BE49" s="8" t="s">
        <v>9</v>
      </c>
      <c r="BF49" s="24">
        <f ca="1">BF41-BR33*BH35/100</f>
        <v>47.856000000000002</v>
      </c>
      <c r="BG49" s="24">
        <f ca="1">BG41-BR34*BH35/100</f>
        <v>29.878</v>
      </c>
      <c r="BH49" s="24">
        <f t="shared" ref="BH49:BK49" ca="1" si="121">BH41</f>
        <v>-16.847999999999999</v>
      </c>
      <c r="BI49" s="24">
        <f t="shared" ca="1" si="121"/>
        <v>-6.4649999999999999</v>
      </c>
      <c r="BJ49" s="24">
        <f t="shared" ca="1" si="121"/>
        <v>-1.0669999999999999</v>
      </c>
      <c r="BK49" s="24">
        <f t="shared" ca="1" si="121"/>
        <v>-1.569</v>
      </c>
      <c r="BL49" s="24">
        <f t="shared" ca="1" si="94"/>
        <v>-17.914999999999999</v>
      </c>
      <c r="BM49" s="24">
        <f t="shared" ca="1" si="95"/>
        <v>-8.0339999999999989</v>
      </c>
      <c r="BN49" s="24">
        <f t="shared" ca="1" si="96"/>
        <v>-20.325199999999999</v>
      </c>
      <c r="BO49" s="24">
        <f t="shared" ca="1" si="73"/>
        <v>-13.408499999999998</v>
      </c>
      <c r="BP49" s="24">
        <f ca="1">IF($C$2&lt;=$C$3,BN49,BO49)</f>
        <v>-20.325199999999999</v>
      </c>
      <c r="BQ49" s="24">
        <f t="shared" ca="1" si="97"/>
        <v>47.856000000000002</v>
      </c>
      <c r="BR49" s="24">
        <f t="shared" ca="1" si="98"/>
        <v>9.5528000000000013</v>
      </c>
      <c r="BS49" s="24">
        <f t="shared" ca="1" si="99"/>
        <v>50.203199999999995</v>
      </c>
      <c r="BU49" s="40"/>
      <c r="BW49" s="8" t="s">
        <v>9</v>
      </c>
      <c r="BX49" s="24">
        <f ca="1">BX41-CJ33*BZ35/100</f>
        <v>55.836999999999996</v>
      </c>
      <c r="BY49" s="24">
        <f ca="1">BY41-CJ34*BZ35/100</f>
        <v>34.878999999999998</v>
      </c>
      <c r="BZ49" s="24">
        <f t="shared" ref="BZ49:CC49" ca="1" si="122">BZ41</f>
        <v>-17.448</v>
      </c>
      <c r="CA49" s="24">
        <f t="shared" ca="1" si="122"/>
        <v>-6.7069999999999999</v>
      </c>
      <c r="CB49" s="24">
        <f t="shared" ca="1" si="122"/>
        <v>-1.1060000000000001</v>
      </c>
      <c r="CC49" s="24">
        <f t="shared" ca="1" si="122"/>
        <v>-1.6279999999999999</v>
      </c>
      <c r="CD49" s="24">
        <f t="shared" ca="1" si="100"/>
        <v>-18.554000000000002</v>
      </c>
      <c r="CE49" s="24">
        <f t="shared" ca="1" si="101"/>
        <v>-8.3349999999999991</v>
      </c>
      <c r="CF49" s="24">
        <f t="shared" ca="1" si="102"/>
        <v>-21.054500000000001</v>
      </c>
      <c r="CG49" s="24">
        <f t="shared" ca="1" si="74"/>
        <v>-13.901199999999999</v>
      </c>
      <c r="CH49" s="24">
        <f ca="1">IF($C$2&lt;=$C$3,CF49,CG49)</f>
        <v>-21.054500000000001</v>
      </c>
      <c r="CI49" s="24">
        <f t="shared" ca="1" si="103"/>
        <v>55.836999999999996</v>
      </c>
      <c r="CJ49" s="24">
        <f t="shared" ca="1" si="104"/>
        <v>13.824499999999997</v>
      </c>
      <c r="CK49" s="24">
        <f t="shared" ca="1" si="105"/>
        <v>55.933499999999995</v>
      </c>
      <c r="CM49" s="40"/>
      <c r="CO49" s="8" t="s">
        <v>9</v>
      </c>
      <c r="CP49" s="24">
        <f ca="1">CP41-DB33*CR35/100</f>
        <v>44.967000000000006</v>
      </c>
      <c r="CQ49" s="24">
        <f ca="1">CQ41-DB34*CR35/100</f>
        <v>28.100999999999999</v>
      </c>
      <c r="CR49" s="24">
        <f t="shared" ref="CR49:CU49" ca="1" si="123">CR41</f>
        <v>-14.157</v>
      </c>
      <c r="CS49" s="24">
        <f t="shared" ca="1" si="123"/>
        <v>-5.4649999999999999</v>
      </c>
      <c r="CT49" s="24">
        <f t="shared" ca="1" si="123"/>
        <v>-0.89900000000000002</v>
      </c>
      <c r="CU49" s="24">
        <f t="shared" ca="1" si="123"/>
        <v>-1.3220000000000001</v>
      </c>
      <c r="CV49" s="24">
        <f t="shared" ca="1" si="106"/>
        <v>-15.056000000000001</v>
      </c>
      <c r="CW49" s="24">
        <f t="shared" ca="1" si="107"/>
        <v>-6.7869999999999999</v>
      </c>
      <c r="CX49" s="24">
        <f t="shared" ca="1" si="108"/>
        <v>-17.092100000000002</v>
      </c>
      <c r="CY49" s="24">
        <f t="shared" ca="1" si="75"/>
        <v>-11.303799999999999</v>
      </c>
      <c r="CZ49" s="24">
        <f ca="1">IF($C$2&lt;=$C$3,CX49,CY49)</f>
        <v>-17.092100000000002</v>
      </c>
      <c r="DA49" s="24">
        <f t="shared" ca="1" si="109"/>
        <v>44.967000000000006</v>
      </c>
      <c r="DB49" s="24">
        <f t="shared" ca="1" si="110"/>
        <v>11.008899999999997</v>
      </c>
      <c r="DC49" s="24">
        <f t="shared" ca="1" si="111"/>
        <v>45.193100000000001</v>
      </c>
      <c r="DE49" s="40"/>
      <c r="DG49" s="8" t="s">
        <v>9</v>
      </c>
      <c r="DH49" s="24">
        <f ca="1">DH41-DT33*DJ35/100</f>
        <v>44.967000000000006</v>
      </c>
      <c r="DI49" s="24">
        <f ca="1">DI41-DT34*DJ35/100</f>
        <v>28.100999999999999</v>
      </c>
      <c r="DJ49" s="24">
        <f t="shared" ref="DJ49:DM49" ca="1" si="124">DJ41</f>
        <v>-14.157</v>
      </c>
      <c r="DK49" s="24">
        <f t="shared" ca="1" si="124"/>
        <v>-5.4649999999999999</v>
      </c>
      <c r="DL49" s="24">
        <f t="shared" ca="1" si="124"/>
        <v>-0.89900000000000002</v>
      </c>
      <c r="DM49" s="24">
        <f t="shared" ca="1" si="124"/>
        <v>-1.3220000000000001</v>
      </c>
      <c r="DN49" s="24">
        <f t="shared" ca="1" si="112"/>
        <v>-15.056000000000001</v>
      </c>
      <c r="DO49" s="24">
        <f t="shared" ca="1" si="113"/>
        <v>-6.7869999999999999</v>
      </c>
      <c r="DP49" s="24">
        <f t="shared" ca="1" si="114"/>
        <v>-17.092100000000002</v>
      </c>
      <c r="DQ49" s="24">
        <f t="shared" ca="1" si="76"/>
        <v>-11.303799999999999</v>
      </c>
      <c r="DR49" s="24">
        <f ca="1">IF($C$2&lt;=$C$3,DP49,DQ49)</f>
        <v>-17.092100000000002</v>
      </c>
      <c r="DS49" s="24">
        <f t="shared" ca="1" si="115"/>
        <v>44.967000000000006</v>
      </c>
      <c r="DT49" s="24">
        <f t="shared" ca="1" si="116"/>
        <v>11.008899999999997</v>
      </c>
      <c r="DU49" s="24">
        <f t="shared" ca="1" si="117"/>
        <v>45.193100000000001</v>
      </c>
    </row>
    <row r="50" spans="1:126" s="21" customFormat="1" x14ac:dyDescent="0.35">
      <c r="C50" s="8" t="s">
        <v>8</v>
      </c>
      <c r="D50" s="24">
        <f ca="1">D42+P33*F36/100</f>
        <v>-37.499499999999998</v>
      </c>
      <c r="E50" s="24">
        <f ca="1">E42+P34*F36/100</f>
        <v>-26.116</v>
      </c>
      <c r="F50" s="24">
        <f t="shared" ca="1" si="118"/>
        <v>-15.481999999999999</v>
      </c>
      <c r="G50" s="24">
        <f t="shared" ca="1" si="118"/>
        <v>-5.976</v>
      </c>
      <c r="H50" s="24">
        <f t="shared" ca="1" si="118"/>
        <v>-0.98299999999999998</v>
      </c>
      <c r="I50" s="24">
        <f t="shared" ca="1" si="118"/>
        <v>-1.446</v>
      </c>
      <c r="J50" s="24">
        <f t="shared" ca="1" si="77"/>
        <v>-16.465</v>
      </c>
      <c r="K50" s="24">
        <f t="shared" ca="1" si="77"/>
        <v>-7.4219999999999997</v>
      </c>
      <c r="L50" s="24">
        <f t="shared" ca="1" si="78"/>
        <v>-18.691600000000001</v>
      </c>
      <c r="M50" s="24">
        <f t="shared" ca="1" si="70"/>
        <v>-12.361499999999999</v>
      </c>
      <c r="N50" s="24">
        <f ca="1">IF($C$2&lt;=$C$3,L50,M50)</f>
        <v>-18.691600000000001</v>
      </c>
      <c r="O50" s="24">
        <f t="shared" ca="1" si="79"/>
        <v>-37.499499999999998</v>
      </c>
      <c r="P50" s="24">
        <f t="shared" ca="1" si="80"/>
        <v>-44.807600000000001</v>
      </c>
      <c r="Q50" s="24">
        <f t="shared" ca="1" si="81"/>
        <v>-7.4243999999999986</v>
      </c>
      <c r="S50" s="40"/>
      <c r="U50" s="8" t="s">
        <v>8</v>
      </c>
      <c r="V50" s="24">
        <f ca="1">V42+AH33*X36/100</f>
        <v>-38.164499999999997</v>
      </c>
      <c r="W50" s="24">
        <f ca="1">W42+AH34*X36/100</f>
        <v>-25.968</v>
      </c>
      <c r="X50" s="24">
        <f t="shared" ref="X50:AA50" ca="1" si="125">X42</f>
        <v>-19.303000000000001</v>
      </c>
      <c r="Y50" s="24">
        <f t="shared" ca="1" si="125"/>
        <v>-7.4320000000000004</v>
      </c>
      <c r="Z50" s="24">
        <f t="shared" ca="1" si="125"/>
        <v>-1.2250000000000001</v>
      </c>
      <c r="AA50" s="24">
        <f t="shared" ca="1" si="125"/>
        <v>-1.802</v>
      </c>
      <c r="AB50" s="24">
        <f t="shared" ca="1" si="82"/>
        <v>-20.528000000000002</v>
      </c>
      <c r="AC50" s="24">
        <f t="shared" ca="1" si="83"/>
        <v>-9.234</v>
      </c>
      <c r="AD50" s="24">
        <f t="shared" ca="1" si="84"/>
        <v>-23.298200000000001</v>
      </c>
      <c r="AE50" s="24">
        <f t="shared" ca="1" si="71"/>
        <v>-15.3924</v>
      </c>
      <c r="AF50" s="24">
        <f ca="1">IF($C$2&lt;=$C$3,AD50,AE50)</f>
        <v>-23.298200000000001</v>
      </c>
      <c r="AG50" s="24">
        <f t="shared" ca="1" si="85"/>
        <v>-38.164499999999997</v>
      </c>
      <c r="AH50" s="24">
        <f t="shared" ca="1" si="86"/>
        <v>-49.266199999999998</v>
      </c>
      <c r="AI50" s="24">
        <f t="shared" ca="1" si="87"/>
        <v>-2.6697999999999986</v>
      </c>
      <c r="AK50" s="40"/>
      <c r="AM50" s="8" t="s">
        <v>8</v>
      </c>
      <c r="AN50" s="24">
        <f ca="1">AN42+AZ33*AP36/100</f>
        <v>-37.929000000000002</v>
      </c>
      <c r="AO50" s="24">
        <f ca="1">AO42+AZ34*AP36/100</f>
        <v>-25.156499999999998</v>
      </c>
      <c r="AP50" s="24">
        <f t="shared" ref="AP50:AS50" ca="1" si="126">AP42</f>
        <v>-17.753</v>
      </c>
      <c r="AQ50" s="24">
        <f t="shared" ca="1" si="126"/>
        <v>-6.8019999999999996</v>
      </c>
      <c r="AR50" s="24">
        <f t="shared" ca="1" si="126"/>
        <v>-1.123</v>
      </c>
      <c r="AS50" s="24">
        <f t="shared" ca="1" si="126"/>
        <v>-1.6519999999999999</v>
      </c>
      <c r="AT50" s="24">
        <f t="shared" ca="1" si="88"/>
        <v>-18.876000000000001</v>
      </c>
      <c r="AU50" s="24">
        <f t="shared" ca="1" si="89"/>
        <v>-8.4539999999999988</v>
      </c>
      <c r="AV50" s="24">
        <f t="shared" ca="1" si="90"/>
        <v>-21.412200000000002</v>
      </c>
      <c r="AW50" s="24">
        <f t="shared" ca="1" si="72"/>
        <v>-14.116799999999998</v>
      </c>
      <c r="AX50" s="24">
        <f ca="1">IF($C$2&lt;=$C$3,AV50,AW50)</f>
        <v>-21.412200000000002</v>
      </c>
      <c r="AY50" s="24">
        <f t="shared" ca="1" si="91"/>
        <v>-37.929000000000002</v>
      </c>
      <c r="AZ50" s="24">
        <f t="shared" ca="1" si="92"/>
        <v>-46.5687</v>
      </c>
      <c r="BA50" s="24">
        <f t="shared" ca="1" si="93"/>
        <v>-3.7442999999999955</v>
      </c>
      <c r="BC50" s="40"/>
      <c r="BE50" s="8" t="s">
        <v>8</v>
      </c>
      <c r="BF50" s="24">
        <f ca="1">BF42+BR33*BH36/100</f>
        <v>-38.868000000000002</v>
      </c>
      <c r="BG50" s="24">
        <f ca="1">BG42+BR34*BH36/100</f>
        <v>-24.283999999999999</v>
      </c>
      <c r="BH50" s="24">
        <f t="shared" ref="BH50:BK50" ca="1" si="127">BH42</f>
        <v>-16.847999999999999</v>
      </c>
      <c r="BI50" s="24">
        <f t="shared" ca="1" si="127"/>
        <v>-6.4649999999999999</v>
      </c>
      <c r="BJ50" s="24">
        <f t="shared" ca="1" si="127"/>
        <v>-1.0669999999999999</v>
      </c>
      <c r="BK50" s="24">
        <f t="shared" ca="1" si="127"/>
        <v>-1.569</v>
      </c>
      <c r="BL50" s="24">
        <f t="shared" ca="1" si="94"/>
        <v>-17.914999999999999</v>
      </c>
      <c r="BM50" s="24">
        <f t="shared" ca="1" si="95"/>
        <v>-8.0339999999999989</v>
      </c>
      <c r="BN50" s="24">
        <f t="shared" ca="1" si="96"/>
        <v>-20.325199999999999</v>
      </c>
      <c r="BO50" s="24">
        <f t="shared" ca="1" si="73"/>
        <v>-13.408499999999998</v>
      </c>
      <c r="BP50" s="24">
        <f ca="1">IF($C$2&lt;=$C$3,BN50,BO50)</f>
        <v>-20.325199999999999</v>
      </c>
      <c r="BQ50" s="24">
        <f t="shared" ca="1" si="97"/>
        <v>-38.868000000000002</v>
      </c>
      <c r="BR50" s="24">
        <f t="shared" ca="1" si="98"/>
        <v>-44.609200000000001</v>
      </c>
      <c r="BS50" s="24">
        <f t="shared" ca="1" si="99"/>
        <v>-3.9588000000000001</v>
      </c>
      <c r="BU50" s="40"/>
      <c r="BW50" s="8" t="s">
        <v>8</v>
      </c>
      <c r="BX50" s="24">
        <f ca="1">BX42+CJ33*BZ36/100</f>
        <v>-56.583000000000006</v>
      </c>
      <c r="BY50" s="24">
        <f ca="1">BY42+CJ34*BZ36/100</f>
        <v>-35.330999999999996</v>
      </c>
      <c r="BZ50" s="24">
        <f t="shared" ref="BZ50:CC50" ca="1" si="128">BZ42</f>
        <v>-17.448</v>
      </c>
      <c r="CA50" s="24">
        <f t="shared" ca="1" si="128"/>
        <v>-6.7069999999999999</v>
      </c>
      <c r="CB50" s="24">
        <f t="shared" ca="1" si="128"/>
        <v>-1.1060000000000001</v>
      </c>
      <c r="CC50" s="24">
        <f t="shared" ca="1" si="128"/>
        <v>-1.6279999999999999</v>
      </c>
      <c r="CD50" s="24">
        <f t="shared" ca="1" si="100"/>
        <v>-18.554000000000002</v>
      </c>
      <c r="CE50" s="24">
        <f t="shared" ca="1" si="101"/>
        <v>-8.3349999999999991</v>
      </c>
      <c r="CF50" s="24">
        <f t="shared" ca="1" si="102"/>
        <v>-21.054500000000001</v>
      </c>
      <c r="CG50" s="24">
        <f t="shared" ca="1" si="74"/>
        <v>-13.901199999999999</v>
      </c>
      <c r="CH50" s="24">
        <f ca="1">IF($C$2&lt;=$C$3,CF50,CG50)</f>
        <v>-21.054500000000001</v>
      </c>
      <c r="CI50" s="24">
        <f t="shared" ca="1" si="103"/>
        <v>-56.583000000000006</v>
      </c>
      <c r="CJ50" s="24">
        <f t="shared" ca="1" si="104"/>
        <v>-56.385499999999993</v>
      </c>
      <c r="CK50" s="24">
        <f t="shared" ca="1" si="105"/>
        <v>-14.276499999999995</v>
      </c>
      <c r="CM50" s="40"/>
      <c r="CO50" s="8" t="s">
        <v>8</v>
      </c>
      <c r="CP50" s="24">
        <f ca="1">CP42+DB33*CR36/100</f>
        <v>-54.605000000000004</v>
      </c>
      <c r="CQ50" s="24">
        <f ca="1">CQ42+DB34*CR36/100</f>
        <v>-34.085000000000001</v>
      </c>
      <c r="CR50" s="24">
        <f t="shared" ref="CR50:CU50" ca="1" si="129">CR42</f>
        <v>-14.157</v>
      </c>
      <c r="CS50" s="24">
        <f t="shared" ca="1" si="129"/>
        <v>-5.4649999999999999</v>
      </c>
      <c r="CT50" s="24">
        <f t="shared" ca="1" si="129"/>
        <v>-0.89900000000000002</v>
      </c>
      <c r="CU50" s="24">
        <f t="shared" ca="1" si="129"/>
        <v>-1.3220000000000001</v>
      </c>
      <c r="CV50" s="24">
        <f t="shared" ca="1" si="106"/>
        <v>-15.056000000000001</v>
      </c>
      <c r="CW50" s="24">
        <f t="shared" ca="1" si="107"/>
        <v>-6.7869999999999999</v>
      </c>
      <c r="CX50" s="24">
        <f t="shared" ca="1" si="108"/>
        <v>-17.092100000000002</v>
      </c>
      <c r="CY50" s="24">
        <f t="shared" ca="1" si="75"/>
        <v>-11.303799999999999</v>
      </c>
      <c r="CZ50" s="24">
        <f ca="1">IF($C$2&lt;=$C$3,CX50,CY50)</f>
        <v>-17.092100000000002</v>
      </c>
      <c r="DA50" s="24">
        <f t="shared" ca="1" si="109"/>
        <v>-54.605000000000004</v>
      </c>
      <c r="DB50" s="24">
        <f t="shared" ca="1" si="110"/>
        <v>-51.177100000000003</v>
      </c>
      <c r="DC50" s="24">
        <f t="shared" ca="1" si="111"/>
        <v>-16.992899999999999</v>
      </c>
      <c r="DE50" s="40"/>
      <c r="DG50" s="8" t="s">
        <v>8</v>
      </c>
      <c r="DH50" s="24">
        <f ca="1">DH42+DT33*DJ36/100</f>
        <v>-48.181000000000004</v>
      </c>
      <c r="DI50" s="24">
        <f ca="1">DI42+DT34*DJ36/100</f>
        <v>-30.073</v>
      </c>
      <c r="DJ50" s="24">
        <f t="shared" ref="DJ50:DM50" ca="1" si="130">DJ42</f>
        <v>-14.157</v>
      </c>
      <c r="DK50" s="24">
        <f t="shared" ca="1" si="130"/>
        <v>-5.4649999999999999</v>
      </c>
      <c r="DL50" s="24">
        <f t="shared" ca="1" si="130"/>
        <v>-0.89900000000000002</v>
      </c>
      <c r="DM50" s="24">
        <f t="shared" ca="1" si="130"/>
        <v>-1.3220000000000001</v>
      </c>
      <c r="DN50" s="24">
        <f t="shared" ca="1" si="112"/>
        <v>-15.056000000000001</v>
      </c>
      <c r="DO50" s="24">
        <f t="shared" ca="1" si="113"/>
        <v>-6.7869999999999999</v>
      </c>
      <c r="DP50" s="24">
        <f t="shared" ca="1" si="114"/>
        <v>-17.092100000000002</v>
      </c>
      <c r="DQ50" s="24">
        <f t="shared" ca="1" si="76"/>
        <v>-11.303799999999999</v>
      </c>
      <c r="DR50" s="24">
        <f ca="1">IF($C$2&lt;=$C$3,DP50,DQ50)</f>
        <v>-17.092100000000002</v>
      </c>
      <c r="DS50" s="24">
        <f t="shared" ca="1" si="115"/>
        <v>-48.181000000000004</v>
      </c>
      <c r="DT50" s="24">
        <f t="shared" ca="1" si="116"/>
        <v>-47.165100000000002</v>
      </c>
      <c r="DU50" s="24">
        <f t="shared" ca="1" si="117"/>
        <v>-12.980899999999998</v>
      </c>
    </row>
    <row r="51" spans="1:126" s="21" customFormat="1" x14ac:dyDescent="0.35">
      <c r="C51" s="8" t="s">
        <v>58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>
        <f ca="1">MIN(P32-F36/100,MAX(F35/100,O43))</f>
        <v>2.2855608542615014</v>
      </c>
      <c r="P51" s="24">
        <f ca="1">MIN(P32-F36/100,MAX(F35/100,P43))</f>
        <v>1.0666172817335606</v>
      </c>
      <c r="Q51" s="24">
        <f ca="1">MIN(P32-F36/100,MAX(F35/100,Q43))</f>
        <v>3.4722262129238874</v>
      </c>
      <c r="S51" s="40"/>
      <c r="U51" s="8" t="s">
        <v>58</v>
      </c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>
        <f ca="1">MIN(AH32-X36/100,MAX(X35/100,AG43))</f>
        <v>1.7560515803490082</v>
      </c>
      <c r="AH51" s="24">
        <f ca="1">MIN(AH32-X36/100,MAX(X35/100,AH43))</f>
        <v>0.35</v>
      </c>
      <c r="AI51" s="24">
        <f ca="1">MIN(AH32-X36/100,MAX(X35/100,AI43))</f>
        <v>3.2781819413398363</v>
      </c>
      <c r="AK51" s="40"/>
      <c r="AM51" s="8" t="s">
        <v>58</v>
      </c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>
        <f ca="1">MIN(AZ32-AP36/100,MAX(AP35/100,AY43))</f>
        <v>1.500594873366013</v>
      </c>
      <c r="AZ51" s="24">
        <f ca="1">MIN(AZ32-AP36/100,MAX(AP35/100,AZ43))</f>
        <v>0.35</v>
      </c>
      <c r="BA51" s="24">
        <f ca="1">MIN(AZ32-AP36/100,MAX(AP35/100,BA43))</f>
        <v>2.8216271354484439</v>
      </c>
      <c r="BC51" s="40"/>
      <c r="BE51" s="8" t="s">
        <v>58</v>
      </c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>
        <f ca="1">MIN(BR32-BH36/100,MAX(BH35/100,BQ43))</f>
        <v>1.6399186643835617</v>
      </c>
      <c r="BR51" s="24">
        <f ca="1">MIN(BR32-BH36/100,MAX(BH35/100,BR43))</f>
        <v>0.62623847208374883</v>
      </c>
      <c r="BS51" s="24">
        <f ca="1">MIN(BR32-BH36/100,MAX(BH35/100,BS43))</f>
        <v>2.6526498629112663</v>
      </c>
      <c r="BU51" s="40"/>
      <c r="BW51" s="8" t="s">
        <v>58</v>
      </c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>
        <f ca="1">MIN(CJ32-BZ36/100,MAX(BZ35/100,CI43))</f>
        <v>2.0883769198837694</v>
      </c>
      <c r="CJ51" s="24">
        <f ca="1">MIN(CJ32-BZ36/100,MAX(BZ35/100,CJ43))</f>
        <v>1.0391646489104116</v>
      </c>
      <c r="CK51" s="24">
        <f ca="1">MIN(CJ32-BZ36/100,MAX(BZ35/100,CK43))</f>
        <v>3.1382839576508572</v>
      </c>
      <c r="CM51" s="40"/>
      <c r="CO51" s="8" t="s">
        <v>58</v>
      </c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>
        <f ca="1">MIN(DB32-CR36/100,MAX(CR35/100,DA43))</f>
        <v>1.7499533001245331</v>
      </c>
      <c r="DB51" s="24">
        <f ca="1">MIN(DB32-CR36/100,MAX(CR35/100,DB43))</f>
        <v>0.89875650825301878</v>
      </c>
      <c r="DC51" s="24">
        <f ca="1">MIN(DB32-CR36/100,MAX(CR35/100,DC43))</f>
        <v>2.6028996344300435</v>
      </c>
      <c r="DE51" s="40"/>
      <c r="DG51" s="8" t="s">
        <v>58</v>
      </c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>
        <f ca="1">MIN(DT32-DJ36/100,MAX(DJ35/100,DS43))</f>
        <v>1.7499533001245331</v>
      </c>
      <c r="DT51" s="24">
        <f ca="1">MIN(DT32-DJ36/100,MAX(DJ35/100,DT43))</f>
        <v>0.89875650825301878</v>
      </c>
      <c r="DU51" s="24">
        <f ca="1">MIN(DT32-DJ36/100,MAX(DJ35/100,DU43))</f>
        <v>2.6028996344300435</v>
      </c>
    </row>
    <row r="52" spans="1:126" s="21" customFormat="1" x14ac:dyDescent="0.35">
      <c r="C52" s="8" t="s">
        <v>59</v>
      </c>
      <c r="O52" s="24">
        <f ca="1">O39+(P33*P32/2-(O39-O40)/P32)*O51-P33*O51^2/2</f>
        <v>19.556976534769348</v>
      </c>
      <c r="P52" s="24">
        <f ca="1">P39+(P34*P32/2-(P39-P40)/P32)*P51-P34*P51^2/2</f>
        <v>24.184514747632193</v>
      </c>
      <c r="Q52" s="24">
        <f ca="1">Q39+(P34*P32/2-(Q39-Q40)/P32)*Q51-P34*Q51^2/2</f>
        <v>25.289077368771459</v>
      </c>
      <c r="S52" s="40"/>
      <c r="U52" s="8" t="s">
        <v>59</v>
      </c>
      <c r="AG52" s="24">
        <f ca="1">AG39+(AH33*AH32/2-(AG39-AG40)/AH32)*AG51-AH33*AG51^2/2</f>
        <v>14.14807372681301</v>
      </c>
      <c r="AH52" s="24">
        <f ca="1">AH39+(AH34*AH32/2-(AH39-AH40)/AH32)*AH51-AH34*AH51^2/2</f>
        <v>30.221590789473684</v>
      </c>
      <c r="AI52" s="24">
        <f ca="1">AI39+(AH34*AH32/2-(AI39-AI40)/AH32)*AI51-AH34*AI51^2/2</f>
        <v>24.084325050891806</v>
      </c>
      <c r="AK52" s="40"/>
      <c r="AM52" s="8" t="s">
        <v>59</v>
      </c>
      <c r="AY52" s="24">
        <f ca="1">AY39+(AZ33*AZ32/2-(AY39-AY40)/AZ32)*AY51-AZ33*AY51^2/2</f>
        <v>8.7808480814216985</v>
      </c>
      <c r="AZ52" s="24">
        <f ca="1">AZ39+(AZ34*AZ32/2-(AZ39-AZ40)/AZ32)*AZ51-AZ34*AZ51^2/2</f>
        <v>31.071792187499998</v>
      </c>
      <c r="BA52" s="24">
        <f ca="1">BA39+(AZ34*AZ32/2-(BA39-BA40)/AZ32)*BA51-AZ34*BA51^2/2</f>
        <v>8.8563455718342539</v>
      </c>
      <c r="BC52" s="40"/>
      <c r="BE52" s="8" t="s">
        <v>59</v>
      </c>
      <c r="BQ52" s="24">
        <f ca="1">BQ39+(BR33*BR32/2-(BQ39-BQ40)/BR32)*BQ51-BR33*BQ51^2/2</f>
        <v>13.514691606244646</v>
      </c>
      <c r="BR52" s="24">
        <f ca="1">BR39+(BR34*BR32/2-(BR39-BR40)/BR32)*BR51-BR34*BR51^2/2</f>
        <v>8.3115114778954133</v>
      </c>
      <c r="BS52" s="24">
        <f ca="1">BS39+(BR34*BR32/2-(BS39-BS40)/BR32)*BS51-BR34*BS51^2/2</f>
        <v>28.832609490887663</v>
      </c>
      <c r="BU52" s="40"/>
      <c r="BW52" s="8" t="s">
        <v>59</v>
      </c>
      <c r="CI52" s="24">
        <f ca="1">CI39+(CJ33*CJ32/2-(CI39-CI40)/CJ32)*CI51-CJ33*CI51^2/2</f>
        <v>25.637769641621702</v>
      </c>
      <c r="CJ52" s="24">
        <f ca="1">CJ39+(CJ34*CJ32/2-(CJ39-CJ40)/CJ32)*CJ51-CJ34*CJ51^2/2</f>
        <v>26.924327570477352</v>
      </c>
      <c r="CK52" s="24">
        <f ca="1">CK39+(CJ34*CJ32/2-(CK39-CK40)/CJ32)*CK51-CJ34*CK51^2/2</f>
        <v>27.180426774452741</v>
      </c>
      <c r="CM52" s="40"/>
      <c r="CO52" s="8" t="s">
        <v>59</v>
      </c>
      <c r="DA52" s="24">
        <f ca="1">DA39+(DB33*DB32/2-(DA39-DA40)/DB32)*DA51-DB33*DA51^2/2</f>
        <v>25.306125035024905</v>
      </c>
      <c r="DB52" s="24">
        <f ca="1">DB39+(DB34*DB32/2-(DB39-DB40)/DB32)*DB51-DB34*DB51^2/2</f>
        <v>27.171065509105397</v>
      </c>
      <c r="DC52" s="24">
        <f ca="1">DC39+(DB34*DB32/2-(DC39-DC40)/DB32)*DC51-DB34*DC51^2/2</f>
        <v>18.996917664368013</v>
      </c>
      <c r="DE52" s="40"/>
      <c r="DG52" s="8" t="s">
        <v>59</v>
      </c>
      <c r="DS52" s="24">
        <f ca="1">DS39+(DT33*DT32/2-(DS39-DS40)/DT32)*DS51-DT33*DS51^2/2</f>
        <v>25.306125035024905</v>
      </c>
      <c r="DT52" s="24">
        <f ca="1">DT39+(DT34*DT32/2-(DT39-DT40)/DT32)*DT51-DT34*DT51^2/2</f>
        <v>27.171065509105397</v>
      </c>
      <c r="DU52" s="24">
        <f ca="1">DU39+(DT34*DT32/2-(DU39-DU40)/DT32)*DU51-DT34*DU51^2/2</f>
        <v>18.996917664368013</v>
      </c>
    </row>
    <row r="53" spans="1:126" s="21" customFormat="1" x14ac:dyDescent="0.35">
      <c r="A53" s="22" t="s">
        <v>38</v>
      </c>
      <c r="S53" s="35" t="s">
        <v>38</v>
      </c>
      <c r="AK53" s="35" t="s">
        <v>38</v>
      </c>
      <c r="BC53" s="35" t="s">
        <v>38</v>
      </c>
      <c r="BU53" s="35" t="s">
        <v>38</v>
      </c>
      <c r="CM53" s="35" t="s">
        <v>38</v>
      </c>
      <c r="DE53" s="35" t="s">
        <v>38</v>
      </c>
    </row>
    <row r="54" spans="1:126" s="21" customFormat="1" x14ac:dyDescent="0.35">
      <c r="A54" s="8" t="s">
        <v>44</v>
      </c>
      <c r="D54" s="23" t="s">
        <v>32</v>
      </c>
      <c r="E54" s="23" t="s">
        <v>51</v>
      </c>
      <c r="F54" s="23" t="s">
        <v>52</v>
      </c>
      <c r="G54" s="23" t="s">
        <v>60</v>
      </c>
      <c r="H54" s="23" t="s">
        <v>61</v>
      </c>
      <c r="I54" s="23" t="s">
        <v>62</v>
      </c>
      <c r="J54" s="23" t="s">
        <v>63</v>
      </c>
      <c r="K54" s="23"/>
      <c r="M54" s="23"/>
      <c r="N54" s="23"/>
      <c r="O54" s="23"/>
      <c r="P54" s="23"/>
      <c r="Q54" s="23"/>
      <c r="R54" s="23"/>
      <c r="S54" s="39" t="s">
        <v>44</v>
      </c>
      <c r="V54" s="23" t="s">
        <v>32</v>
      </c>
      <c r="W54" s="23" t="s">
        <v>51</v>
      </c>
      <c r="X54" s="23" t="s">
        <v>52</v>
      </c>
      <c r="Y54" s="23" t="s">
        <v>60</v>
      </c>
      <c r="Z54" s="23" t="s">
        <v>61</v>
      </c>
      <c r="AA54" s="23" t="s">
        <v>62</v>
      </c>
      <c r="AB54" s="23" t="s">
        <v>63</v>
      </c>
      <c r="AC54" s="23"/>
      <c r="AE54" s="23"/>
      <c r="AF54" s="23"/>
      <c r="AG54" s="23"/>
      <c r="AH54" s="23"/>
      <c r="AI54" s="23"/>
      <c r="AJ54" s="23"/>
      <c r="AK54" s="39" t="s">
        <v>44</v>
      </c>
      <c r="AN54" s="23" t="s">
        <v>32</v>
      </c>
      <c r="AO54" s="23" t="s">
        <v>51</v>
      </c>
      <c r="AP54" s="23" t="s">
        <v>52</v>
      </c>
      <c r="AQ54" s="23" t="s">
        <v>60</v>
      </c>
      <c r="AR54" s="23" t="s">
        <v>61</v>
      </c>
      <c r="AS54" s="23" t="s">
        <v>62</v>
      </c>
      <c r="AT54" s="23" t="s">
        <v>63</v>
      </c>
      <c r="AU54" s="23"/>
      <c r="AW54" s="23"/>
      <c r="AX54" s="23"/>
      <c r="AY54" s="23"/>
      <c r="AZ54" s="23"/>
      <c r="BA54" s="23"/>
      <c r="BB54" s="23"/>
      <c r="BC54" s="39" t="s">
        <v>44</v>
      </c>
      <c r="BF54" s="23" t="s">
        <v>32</v>
      </c>
      <c r="BG54" s="23" t="s">
        <v>51</v>
      </c>
      <c r="BH54" s="23" t="s">
        <v>52</v>
      </c>
      <c r="BI54" s="23" t="s">
        <v>60</v>
      </c>
      <c r="BJ54" s="23" t="s">
        <v>61</v>
      </c>
      <c r="BK54" s="23" t="s">
        <v>62</v>
      </c>
      <c r="BL54" s="23" t="s">
        <v>63</v>
      </c>
      <c r="BM54" s="23"/>
      <c r="BO54" s="23"/>
      <c r="BP54" s="23"/>
      <c r="BQ54" s="23"/>
      <c r="BR54" s="23"/>
      <c r="BS54" s="23"/>
      <c r="BT54" s="23"/>
      <c r="BU54" s="39" t="s">
        <v>44</v>
      </c>
      <c r="BX54" s="23" t="s">
        <v>32</v>
      </c>
      <c r="BY54" s="23" t="s">
        <v>51</v>
      </c>
      <c r="BZ54" s="23" t="s">
        <v>52</v>
      </c>
      <c r="CA54" s="23" t="s">
        <v>60</v>
      </c>
      <c r="CB54" s="23" t="s">
        <v>61</v>
      </c>
      <c r="CC54" s="23" t="s">
        <v>62</v>
      </c>
      <c r="CD54" s="23" t="s">
        <v>63</v>
      </c>
      <c r="CE54" s="23"/>
      <c r="CG54" s="23"/>
      <c r="CH54" s="23"/>
      <c r="CI54" s="23"/>
      <c r="CJ54" s="23"/>
      <c r="CK54" s="23"/>
      <c r="CL54" s="23"/>
      <c r="CM54" s="39" t="s">
        <v>44</v>
      </c>
      <c r="CP54" s="23" t="s">
        <v>32</v>
      </c>
      <c r="CQ54" s="23" t="s">
        <v>51</v>
      </c>
      <c r="CR54" s="23" t="s">
        <v>52</v>
      </c>
      <c r="CS54" s="23" t="s">
        <v>60</v>
      </c>
      <c r="CT54" s="23" t="s">
        <v>61</v>
      </c>
      <c r="CU54" s="23" t="s">
        <v>62</v>
      </c>
      <c r="CV54" s="23" t="s">
        <v>63</v>
      </c>
      <c r="CW54" s="23"/>
      <c r="CY54" s="23"/>
      <c r="CZ54" s="23"/>
      <c r="DA54" s="23"/>
      <c r="DB54" s="23"/>
      <c r="DC54" s="23"/>
      <c r="DD54" s="23"/>
      <c r="DE54" s="39" t="s">
        <v>44</v>
      </c>
      <c r="DH54" s="23" t="s">
        <v>32</v>
      </c>
      <c r="DI54" s="23" t="s">
        <v>51</v>
      </c>
      <c r="DJ54" s="23" t="s">
        <v>52</v>
      </c>
      <c r="DK54" s="23" t="s">
        <v>60</v>
      </c>
      <c r="DL54" s="23" t="s">
        <v>61</v>
      </c>
      <c r="DM54" s="23" t="s">
        <v>62</v>
      </c>
      <c r="DN54" s="23" t="s">
        <v>63</v>
      </c>
      <c r="DO54" s="23"/>
      <c r="DQ54" s="23"/>
      <c r="DR54" s="23"/>
      <c r="DS54" s="23"/>
      <c r="DT54" s="23"/>
      <c r="DU54" s="23"/>
      <c r="DV54" s="23"/>
    </row>
    <row r="55" spans="1:126" x14ac:dyDescent="0.35">
      <c r="A55" s="8" t="str">
        <f ca="1">B32</f>
        <v>21-22</v>
      </c>
      <c r="C55" s="8" t="s">
        <v>11</v>
      </c>
      <c r="D55" s="29">
        <f ca="1">O47</f>
        <v>-22.646062500000003</v>
      </c>
      <c r="E55" s="29">
        <f t="shared" ref="E55:F56" ca="1" si="131">P47</f>
        <v>20.19437151162791</v>
      </c>
      <c r="F55" s="29">
        <f t="shared" ca="1" si="131"/>
        <v>-50.455121511627908</v>
      </c>
      <c r="G55" s="29">
        <f ca="1">MIN(D55:F55)</f>
        <v>-50.455121511627908</v>
      </c>
      <c r="H55" s="29">
        <f ca="1">MAX(D55:F55)</f>
        <v>20.19437151162791</v>
      </c>
      <c r="I55" s="33">
        <f ca="1">-G55/0.9/(F33-F34)/$N$3*1000</f>
        <v>3.114513673557278</v>
      </c>
      <c r="J55" s="33">
        <f ca="1">H55/0.9/(F33-F34)/$N$3*1000</f>
        <v>1.2465661426930805</v>
      </c>
      <c r="K55" s="17" t="s">
        <v>64</v>
      </c>
      <c r="L55" s="21"/>
      <c r="M55" s="29"/>
      <c r="N55" s="29"/>
      <c r="O55" s="29"/>
      <c r="P55" s="29"/>
      <c r="Q55" s="29"/>
      <c r="R55" s="29"/>
      <c r="S55" s="39" t="str">
        <f ca="1">T32</f>
        <v>22-23</v>
      </c>
      <c r="U55" s="8" t="s">
        <v>11</v>
      </c>
      <c r="V55" s="29">
        <f ca="1">AG47</f>
        <v>-8.122562499999999</v>
      </c>
      <c r="W55" s="29">
        <f t="shared" ref="W55:W56" ca="1" si="132">AH47</f>
        <v>30.221517105263157</v>
      </c>
      <c r="X55" s="29">
        <f t="shared" ref="X55:X56" ca="1" si="133">AI47</f>
        <v>-42.537667105263161</v>
      </c>
      <c r="Y55" s="29">
        <f ca="1">MIN(V55:X55)</f>
        <v>-42.537667105263161</v>
      </c>
      <c r="Z55" s="29">
        <f ca="1">MAX(V55:X55)</f>
        <v>30.221517105263157</v>
      </c>
      <c r="AA55" s="33">
        <f ca="1">-Y55/0.9/(X33-X34)/$N$3*1000</f>
        <v>2.6257819200779728</v>
      </c>
      <c r="AB55" s="33">
        <f ca="1">Z55/0.9/(X33-X34)/$N$3*1000</f>
        <v>1.8655257472384661</v>
      </c>
      <c r="AC55" s="17" t="s">
        <v>64</v>
      </c>
      <c r="AD55" s="21"/>
      <c r="AE55" s="29"/>
      <c r="AF55" s="29"/>
      <c r="AG55" s="29"/>
      <c r="AH55" s="29"/>
      <c r="AI55" s="29"/>
      <c r="AJ55" s="29"/>
      <c r="AK55" s="39" t="str">
        <f ca="1">AL32</f>
        <v>23-24</v>
      </c>
      <c r="AM55" s="8" t="s">
        <v>11</v>
      </c>
      <c r="AN55" s="29">
        <f ca="1">AY47</f>
        <v>-7.4231499999999997</v>
      </c>
      <c r="AO55" s="29">
        <f t="shared" ref="AO55:AO56" ca="1" si="134">AZ47</f>
        <v>31.0717703125</v>
      </c>
      <c r="AP55" s="29">
        <f t="shared" ref="AP55:AP56" ca="1" si="135">BA47</f>
        <v>-41.206445312500001</v>
      </c>
      <c r="AQ55" s="29">
        <f ca="1">MIN(AN55:AP55)</f>
        <v>-41.206445312500001</v>
      </c>
      <c r="AR55" s="29">
        <f ca="1">MAX(AN55:AP55)</f>
        <v>31.0717703125</v>
      </c>
      <c r="AS55" s="33">
        <f ca="1">-AQ55/0.9/(AP33-AP34)/$N$3*1000</f>
        <v>2.5436077353395059</v>
      </c>
      <c r="AT55" s="33">
        <f ca="1">AR55/0.9/(AP33-AP34)/$N$3*1000</f>
        <v>1.9180105131172838</v>
      </c>
      <c r="AU55" s="17" t="s">
        <v>64</v>
      </c>
      <c r="AV55" s="21"/>
      <c r="AW55" s="29"/>
      <c r="AX55" s="29"/>
      <c r="AY55" s="29"/>
      <c r="AZ55" s="29"/>
      <c r="BA55" s="29"/>
      <c r="BB55" s="29"/>
      <c r="BC55" s="39" t="str">
        <f ca="1">BD32</f>
        <v>24-25</v>
      </c>
      <c r="BE55" s="8" t="s">
        <v>11</v>
      </c>
      <c r="BF55" s="29">
        <f ca="1">BQ47</f>
        <v>-22.13625</v>
      </c>
      <c r="BG55" s="29">
        <f t="shared" ref="BG55:BG56" ca="1" si="136">BR47</f>
        <v>6.0366390624999973</v>
      </c>
      <c r="BH55" s="29">
        <f t="shared" ref="BH55:BH56" ca="1" si="137">BS47</f>
        <v>-33.987889062500003</v>
      </c>
      <c r="BI55" s="29">
        <f ca="1">MIN(BF55:BH55)</f>
        <v>-33.987889062500003</v>
      </c>
      <c r="BJ55" s="29">
        <f ca="1">MAX(BF55:BH55)</f>
        <v>6.0366390624999973</v>
      </c>
      <c r="BK55" s="33">
        <f ca="1">-BI55/0.9/(BH33-BH34)/$N$3*1000</f>
        <v>2.0980178433641972</v>
      </c>
      <c r="BL55" s="33">
        <f ca="1">BJ55/0.9/(BH33-BH34)/$N$3*1000</f>
        <v>0.37263204089506152</v>
      </c>
      <c r="BM55" s="17" t="s">
        <v>64</v>
      </c>
      <c r="BN55" s="21"/>
      <c r="BO55" s="29"/>
      <c r="BP55" s="29"/>
      <c r="BQ55" s="29"/>
      <c r="BR55" s="29"/>
      <c r="BS55" s="29"/>
      <c r="BT55" s="29"/>
      <c r="BU55" s="39" t="str">
        <f ca="1">BV32</f>
        <v>25-26</v>
      </c>
      <c r="BW55" s="8" t="s">
        <v>11</v>
      </c>
      <c r="BX55" s="29">
        <f ca="1">CI47</f>
        <v>-22.894700000000004</v>
      </c>
      <c r="BY55" s="29">
        <f t="shared" ref="BY55:BY56" ca="1" si="138">CJ47</f>
        <v>22.160666666666664</v>
      </c>
      <c r="BZ55" s="29">
        <f t="shared" ref="BZ55:BZ56" ca="1" si="139">CK47</f>
        <v>-50.798016666666662</v>
      </c>
      <c r="CA55" s="29">
        <f ca="1">MIN(BX55:BZ55)</f>
        <v>-50.798016666666662</v>
      </c>
      <c r="CB55" s="29">
        <f ca="1">MAX(BX55:BZ55)</f>
        <v>22.160666666666664</v>
      </c>
      <c r="CC55" s="33">
        <f ca="1">-CA55/0.9/(BZ33-BZ34)/$N$3*1000</f>
        <v>3.1356800411522627</v>
      </c>
      <c r="CD55" s="33">
        <f ca="1">CB55/0.9/(BZ33-BZ34)/$N$3*1000</f>
        <v>1.3679423868312752</v>
      </c>
      <c r="CE55" s="17" t="s">
        <v>64</v>
      </c>
      <c r="CF55" s="21"/>
      <c r="CG55" s="29"/>
      <c r="CH55" s="29"/>
      <c r="CI55" s="29"/>
      <c r="CJ55" s="29"/>
      <c r="CK55" s="29"/>
      <c r="CL55" s="29"/>
      <c r="CM55" s="39" t="str">
        <f ca="1">CN32</f>
        <v>26-27</v>
      </c>
      <c r="CO55" s="8" t="s">
        <v>11</v>
      </c>
      <c r="CP55" s="29">
        <f ca="1">DA47</f>
        <v>-6.1692</v>
      </c>
      <c r="CQ55" s="29">
        <f t="shared" ref="CQ55:CQ56" ca="1" si="140">DB47</f>
        <v>24.150830555555558</v>
      </c>
      <c r="CR55" s="29">
        <f t="shared" ref="CR55:CR56" ca="1" si="141">DC47</f>
        <v>-31.910780555555561</v>
      </c>
      <c r="CS55" s="29">
        <f ca="1">MIN(CP55:CR55)</f>
        <v>-31.910780555555561</v>
      </c>
      <c r="CT55" s="29">
        <f ca="1">MAX(CP55:CR55)</f>
        <v>24.150830555555558</v>
      </c>
      <c r="CU55" s="33">
        <f ca="1">-CS55/0.9/(CR33-CR34)/$N$3*1000</f>
        <v>1.9698012688614541</v>
      </c>
      <c r="CV55" s="33">
        <f ca="1">CT55/0.9/(CR33-CR34)/$N$3*1000</f>
        <v>1.4907920096021947</v>
      </c>
      <c r="CW55" s="17" t="s">
        <v>64</v>
      </c>
      <c r="CX55" s="21"/>
      <c r="CY55" s="29"/>
      <c r="CZ55" s="29"/>
      <c r="DA55" s="29"/>
      <c r="DB55" s="29"/>
      <c r="DC55" s="29"/>
      <c r="DD55" s="29"/>
      <c r="DE55" s="39" t="str">
        <f ca="1">DF32</f>
        <v>-</v>
      </c>
      <c r="DG55" s="8" t="s">
        <v>11</v>
      </c>
      <c r="DH55" s="29">
        <f ca="1">DS47</f>
        <v>-6.1692</v>
      </c>
      <c r="DI55" s="29">
        <f t="shared" ref="DI55:DI56" ca="1" si="142">DT47</f>
        <v>24.150830555555558</v>
      </c>
      <c r="DJ55" s="29">
        <f t="shared" ref="DJ55:DJ56" ca="1" si="143">DU47</f>
        <v>-31.910780555555561</v>
      </c>
      <c r="DK55" s="29">
        <f ca="1">MIN(DH55:DJ55)</f>
        <v>-31.910780555555561</v>
      </c>
      <c r="DL55" s="29">
        <f ca="1">MAX(DH55:DJ55)</f>
        <v>24.150830555555558</v>
      </c>
      <c r="DM55" s="33">
        <f ca="1">-DK55/0.9/(DJ33-DJ34)/$N$3*1000</f>
        <v>1.6180510422790517</v>
      </c>
      <c r="DN55" s="33">
        <f ca="1">DL55/0.9/(DJ33-DJ34)/$N$3*1000</f>
        <v>1.2245791507446599</v>
      </c>
      <c r="DO55" s="17" t="s">
        <v>64</v>
      </c>
      <c r="DP55" s="21"/>
      <c r="DQ55" s="29"/>
      <c r="DR55" s="29"/>
      <c r="DS55" s="29"/>
      <c r="DT55" s="29"/>
      <c r="DU55" s="29"/>
      <c r="DV55" s="29"/>
    </row>
    <row r="56" spans="1:126" x14ac:dyDescent="0.35">
      <c r="A56" s="22" t="s">
        <v>23</v>
      </c>
      <c r="C56" s="8" t="s">
        <v>10</v>
      </c>
      <c r="D56" s="29">
        <f ca="1">O48</f>
        <v>-11.6512125</v>
      </c>
      <c r="E56" s="29">
        <f t="shared" ca="1" si="131"/>
        <v>-40.414521511627903</v>
      </c>
      <c r="F56" s="29">
        <f t="shared" ca="1" si="131"/>
        <v>23.515371511627905</v>
      </c>
      <c r="G56" s="29">
        <f ca="1">MIN(D56:F56)</f>
        <v>-40.414521511627903</v>
      </c>
      <c r="H56" s="29">
        <f ca="1">MAX(D56:F56)</f>
        <v>23.515371511627905</v>
      </c>
      <c r="I56" s="33">
        <f ca="1">-G56/0.9/(F33-F34)/$N$3*1000</f>
        <v>2.4947235501004879</v>
      </c>
      <c r="J56" s="33">
        <f ca="1">H56/0.9/(F33-F34)/$N$3*1000</f>
        <v>1.4515661426930804</v>
      </c>
      <c r="K56" s="32" t="s">
        <v>65</v>
      </c>
      <c r="L56" s="21"/>
      <c r="M56" s="29"/>
      <c r="N56" s="29"/>
      <c r="O56" s="29"/>
      <c r="P56" s="29"/>
      <c r="Q56" s="29"/>
      <c r="R56" s="29"/>
      <c r="S56" s="35" t="s">
        <v>23</v>
      </c>
      <c r="U56" s="8" t="s">
        <v>10</v>
      </c>
      <c r="V56" s="29">
        <f ca="1">AG48</f>
        <v>-18.176462500000003</v>
      </c>
      <c r="W56" s="29">
        <f t="shared" ca="1" si="132"/>
        <v>-47.831767105263154</v>
      </c>
      <c r="X56" s="29">
        <f t="shared" ca="1" si="133"/>
        <v>23.855017105263155</v>
      </c>
      <c r="Y56" s="29">
        <f ca="1">MIN(V56:X56)</f>
        <v>-47.831767105263154</v>
      </c>
      <c r="Z56" s="29">
        <f ca="1">MAX(V56:X56)</f>
        <v>23.855017105263155</v>
      </c>
      <c r="AA56" s="33">
        <f ca="1">-Y56/0.9/(X33-X34)/$N$3*1000</f>
        <v>2.9525782163742686</v>
      </c>
      <c r="AB56" s="33">
        <f ca="1">Z56/0.9/(X33-X34)/$N$3*1000</f>
        <v>1.4725319200779723</v>
      </c>
      <c r="AC56" s="32" t="s">
        <v>65</v>
      </c>
      <c r="AD56" s="21"/>
      <c r="AE56" s="29"/>
      <c r="AF56" s="29"/>
      <c r="AG56" s="29"/>
      <c r="AH56" s="29"/>
      <c r="AI56" s="29"/>
      <c r="AJ56" s="29"/>
      <c r="AK56" s="35" t="s">
        <v>23</v>
      </c>
      <c r="AM56" s="8" t="s">
        <v>10</v>
      </c>
      <c r="AN56" s="29">
        <f ca="1">AY48</f>
        <v>-20.603250000000003</v>
      </c>
      <c r="AO56" s="29">
        <f t="shared" ca="1" si="134"/>
        <v>-30.642545312499998</v>
      </c>
      <c r="AP56" s="29">
        <f t="shared" ca="1" si="135"/>
        <v>4.1462703125000004</v>
      </c>
      <c r="AQ56" s="29">
        <f ca="1">MIN(AN56:AP56)</f>
        <v>-30.642545312499998</v>
      </c>
      <c r="AR56" s="29">
        <f ca="1">MAX(AN56:AP56)</f>
        <v>4.1462703125000004</v>
      </c>
      <c r="AS56" s="33">
        <f ca="1">-AQ56/0.9/(AP33-AP34)/$N$3*1000</f>
        <v>1.8915151427469128</v>
      </c>
      <c r="AT56" s="33">
        <f ca="1">AR56/0.9/(AP33-AP34)/$N$3*1000</f>
        <v>0.25594261188271605</v>
      </c>
      <c r="AU56" s="32" t="s">
        <v>65</v>
      </c>
      <c r="AV56" s="21"/>
      <c r="AW56" s="29"/>
      <c r="AX56" s="29"/>
      <c r="AY56" s="29"/>
      <c r="AZ56" s="29"/>
      <c r="BA56" s="29"/>
      <c r="BB56" s="29"/>
      <c r="BC56" s="35" t="s">
        <v>23</v>
      </c>
      <c r="BE56" s="8" t="s">
        <v>10</v>
      </c>
      <c r="BF56" s="29">
        <f ca="1">BQ48</f>
        <v>-10.001850000000001</v>
      </c>
      <c r="BG56" s="29">
        <f t="shared" ca="1" si="136"/>
        <v>-45.352889062499997</v>
      </c>
      <c r="BH56" s="29">
        <f t="shared" ca="1" si="137"/>
        <v>32.507039062499999</v>
      </c>
      <c r="BI56" s="29">
        <f ca="1">MIN(BF56:BH56)</f>
        <v>-45.352889062499997</v>
      </c>
      <c r="BJ56" s="29">
        <f ca="1">MAX(BF56:BH56)</f>
        <v>32.507039062499999</v>
      </c>
      <c r="BK56" s="33">
        <f ca="1">-BI56/0.9/(BH33-BH34)/$N$3*1000</f>
        <v>2.7995610532407404</v>
      </c>
      <c r="BL56" s="33">
        <f ca="1">BJ56/0.9/(BH33-BH34)/$N$3*1000</f>
        <v>2.0066073495370369</v>
      </c>
      <c r="BM56" s="32" t="s">
        <v>65</v>
      </c>
      <c r="BN56" s="21"/>
      <c r="BO56" s="29"/>
      <c r="BP56" s="29"/>
      <c r="BQ56" s="29"/>
      <c r="BR56" s="29"/>
      <c r="BS56" s="29"/>
      <c r="BT56" s="29"/>
      <c r="BU56" s="35" t="s">
        <v>23</v>
      </c>
      <c r="BW56" s="8" t="s">
        <v>10</v>
      </c>
      <c r="BX56" s="29">
        <f ca="1">CI48</f>
        <v>-24.201599999999999</v>
      </c>
      <c r="BY56" s="29">
        <f t="shared" ca="1" si="138"/>
        <v>-52.320716666666669</v>
      </c>
      <c r="BZ56" s="29">
        <f t="shared" ca="1" si="139"/>
        <v>22.099766666666678</v>
      </c>
      <c r="CA56" s="29">
        <f ca="1">MIN(BX56:BZ56)</f>
        <v>-52.320716666666669</v>
      </c>
      <c r="CB56" s="29">
        <f ca="1">MAX(BX56:BZ56)</f>
        <v>22.099766666666678</v>
      </c>
      <c r="CC56" s="33">
        <f ca="1">-CA56/0.9/(BZ33-BZ34)/$N$3*1000</f>
        <v>3.2296738683127573</v>
      </c>
      <c r="CD56" s="33">
        <f ca="1">CB56/0.9/(BZ33-BZ34)/$N$3*1000</f>
        <v>1.3641831275720169</v>
      </c>
      <c r="CE56" s="32" t="s">
        <v>65</v>
      </c>
      <c r="CF56" s="21"/>
      <c r="CG56" s="29"/>
      <c r="CH56" s="29"/>
      <c r="CI56" s="29"/>
      <c r="CJ56" s="29"/>
      <c r="CK56" s="29"/>
      <c r="CL56" s="29"/>
      <c r="CM56" s="35" t="s">
        <v>23</v>
      </c>
      <c r="CO56" s="8" t="s">
        <v>10</v>
      </c>
      <c r="CP56" s="29">
        <f ca="1">DA48</f>
        <v>-21.1099</v>
      </c>
      <c r="CQ56" s="29">
        <f t="shared" ca="1" si="140"/>
        <v>-34.694180555555555</v>
      </c>
      <c r="CR56" s="29">
        <f t="shared" ca="1" si="141"/>
        <v>8.3810305555555491</v>
      </c>
      <c r="CS56" s="29">
        <f ca="1">MIN(CP56:CR56)</f>
        <v>-34.694180555555555</v>
      </c>
      <c r="CT56" s="29">
        <f ca="1">MAX(CP56:CR56)</f>
        <v>8.3810305555555491</v>
      </c>
      <c r="CU56" s="33">
        <f ca="1">-CS56/0.9/(CR33-CR34)/$N$3*1000</f>
        <v>2.141616083676269</v>
      </c>
      <c r="CV56" s="33">
        <f ca="1">CT56/0.9/(CR33-CR34)/$N$3*1000</f>
        <v>0.51734756515774993</v>
      </c>
      <c r="CW56" s="32" t="s">
        <v>65</v>
      </c>
      <c r="CX56" s="21"/>
      <c r="CY56" s="29"/>
      <c r="CZ56" s="29"/>
      <c r="DA56" s="29"/>
      <c r="DB56" s="29"/>
      <c r="DC56" s="29"/>
      <c r="DD56" s="29"/>
      <c r="DE56" s="35" t="s">
        <v>23</v>
      </c>
      <c r="DG56" s="8" t="s">
        <v>10</v>
      </c>
      <c r="DH56" s="29">
        <f ca="1">DS48</f>
        <v>-10.831299999999995</v>
      </c>
      <c r="DI56" s="29">
        <f t="shared" ca="1" si="142"/>
        <v>-28.278380555555554</v>
      </c>
      <c r="DJ56" s="29">
        <f t="shared" ca="1" si="143"/>
        <v>14.796830555555548</v>
      </c>
      <c r="DK56" s="29">
        <f ca="1">MIN(DH56:DJ56)</f>
        <v>-28.278380555555554</v>
      </c>
      <c r="DL56" s="29">
        <f ca="1">MAX(DH56:DJ56)</f>
        <v>14.796830555555548</v>
      </c>
      <c r="DM56" s="33">
        <f ca="1">-DK56/0.9/(DJ33-DJ34)/$N$3*1000</f>
        <v>1.4338685025965114</v>
      </c>
      <c r="DN56" s="33">
        <f ca="1">DL56/0.9/(DJ33-DJ34)/$N$3*1000</f>
        <v>0.75028020894571779</v>
      </c>
      <c r="DO56" s="32" t="s">
        <v>65</v>
      </c>
      <c r="DP56" s="21"/>
      <c r="DQ56" s="29"/>
      <c r="DR56" s="29"/>
      <c r="DS56" s="29"/>
      <c r="DT56" s="29"/>
      <c r="DU56" s="29"/>
      <c r="DV56" s="29"/>
    </row>
    <row r="57" spans="1:126" x14ac:dyDescent="0.35">
      <c r="A57" s="8">
        <f>B33</f>
        <v>5</v>
      </c>
      <c r="C57" s="8" t="s">
        <v>66</v>
      </c>
      <c r="D57" s="29">
        <f ca="1">O52</f>
        <v>19.556976534769348</v>
      </c>
      <c r="E57" s="29">
        <f t="shared" ref="E57:F57" ca="1" si="144">P52</f>
        <v>24.184514747632193</v>
      </c>
      <c r="F57" s="29">
        <f t="shared" ca="1" si="144"/>
        <v>25.289077368771459</v>
      </c>
      <c r="G57" s="30"/>
      <c r="H57" s="29">
        <f ca="1">MAX(D57:F57)</f>
        <v>25.289077368771459</v>
      </c>
      <c r="I57" s="31"/>
      <c r="J57" s="33">
        <f ca="1">H57/0.9/(F33-F34)/$N$3*1000</f>
        <v>1.5610541585661393</v>
      </c>
      <c r="K57" s="29"/>
      <c r="L57" s="21"/>
      <c r="M57" s="29"/>
      <c r="N57" s="29"/>
      <c r="O57" s="29"/>
      <c r="P57" s="29"/>
      <c r="Q57" s="29"/>
      <c r="R57" s="29"/>
      <c r="S57" s="39">
        <f>T33</f>
        <v>5</v>
      </c>
      <c r="U57" s="8" t="s">
        <v>66</v>
      </c>
      <c r="V57" s="29">
        <f ca="1">AG52</f>
        <v>14.14807372681301</v>
      </c>
      <c r="W57" s="29">
        <f t="shared" ref="W57" ca="1" si="145">AH52</f>
        <v>30.221590789473684</v>
      </c>
      <c r="X57" s="29">
        <f t="shared" ref="X57" ca="1" si="146">AI52</f>
        <v>24.084325050891806</v>
      </c>
      <c r="Y57" s="30"/>
      <c r="Z57" s="29">
        <f ca="1">MAX(V57:X57)</f>
        <v>30.221590789473684</v>
      </c>
      <c r="AA57" s="31"/>
      <c r="AB57" s="33">
        <f ca="1">Z57/0.9/(X33-X34)/$N$3*1000</f>
        <v>1.8655302956465236</v>
      </c>
      <c r="AC57" s="29"/>
      <c r="AD57" s="21"/>
      <c r="AE57" s="29"/>
      <c r="AF57" s="29"/>
      <c r="AG57" s="29"/>
      <c r="AH57" s="29"/>
      <c r="AI57" s="29"/>
      <c r="AJ57" s="29"/>
      <c r="AK57" s="39">
        <f>AL33</f>
        <v>5</v>
      </c>
      <c r="AM57" s="8" t="s">
        <v>66</v>
      </c>
      <c r="AN57" s="29">
        <f ca="1">AY52</f>
        <v>8.7808480814216985</v>
      </c>
      <c r="AO57" s="29">
        <f t="shared" ref="AO57" ca="1" si="147">AZ52</f>
        <v>31.071792187499998</v>
      </c>
      <c r="AP57" s="29">
        <f t="shared" ref="AP57" ca="1" si="148">BA52</f>
        <v>8.8563455718342539</v>
      </c>
      <c r="AQ57" s="30"/>
      <c r="AR57" s="29">
        <f ca="1">MAX(AN57:AP57)</f>
        <v>31.071792187499998</v>
      </c>
      <c r="AS57" s="31"/>
      <c r="AT57" s="33">
        <f ca="1">AR57/0.9/(AP33-AP34)/$N$3*1000</f>
        <v>1.9180118634259253</v>
      </c>
      <c r="AU57" s="29"/>
      <c r="AV57" s="21"/>
      <c r="AW57" s="29"/>
      <c r="AX57" s="29"/>
      <c r="AY57" s="29"/>
      <c r="AZ57" s="29"/>
      <c r="BA57" s="29"/>
      <c r="BB57" s="29"/>
      <c r="BC57" s="39">
        <f>BD33</f>
        <v>5</v>
      </c>
      <c r="BE57" s="8" t="s">
        <v>66</v>
      </c>
      <c r="BF57" s="29">
        <f ca="1">BQ52</f>
        <v>13.514691606244646</v>
      </c>
      <c r="BG57" s="29">
        <f t="shared" ref="BG57" ca="1" si="149">BR52</f>
        <v>8.3115114778954133</v>
      </c>
      <c r="BH57" s="29">
        <f t="shared" ref="BH57" ca="1" si="150">BS52</f>
        <v>28.832609490887663</v>
      </c>
      <c r="BI57" s="30"/>
      <c r="BJ57" s="29">
        <f ca="1">MAX(BF57:BH57)</f>
        <v>28.832609490887663</v>
      </c>
      <c r="BK57" s="31"/>
      <c r="BL57" s="33">
        <f ca="1">BJ57/0.9/(BH33-BH34)/$N$3*1000</f>
        <v>1.7797907093140528</v>
      </c>
      <c r="BM57" s="29"/>
      <c r="BN57" s="21"/>
      <c r="BO57" s="29"/>
      <c r="BP57" s="29"/>
      <c r="BQ57" s="29"/>
      <c r="BR57" s="29"/>
      <c r="BS57" s="29"/>
      <c r="BT57" s="29"/>
      <c r="BU57" s="39">
        <f>BV33</f>
        <v>5</v>
      </c>
      <c r="BW57" s="8" t="s">
        <v>66</v>
      </c>
      <c r="BX57" s="29">
        <f ca="1">CI52</f>
        <v>25.637769641621702</v>
      </c>
      <c r="BY57" s="29">
        <f t="shared" ref="BY57" ca="1" si="151">CJ52</f>
        <v>26.924327570477352</v>
      </c>
      <c r="BZ57" s="29">
        <f t="shared" ref="BZ57" ca="1" si="152">CK52</f>
        <v>27.180426774452741</v>
      </c>
      <c r="CA57" s="30"/>
      <c r="CB57" s="29">
        <f ca="1">MAX(BX57:BZ57)</f>
        <v>27.180426774452741</v>
      </c>
      <c r="CC57" s="31"/>
      <c r="CD57" s="33">
        <f ca="1">CB57/0.9/(BZ33-BZ34)/$N$3*1000</f>
        <v>1.6778041218797985</v>
      </c>
      <c r="CE57" s="29"/>
      <c r="CF57" s="21"/>
      <c r="CG57" s="29"/>
      <c r="CH57" s="29"/>
      <c r="CI57" s="29"/>
      <c r="CJ57" s="29"/>
      <c r="CK57" s="29"/>
      <c r="CL57" s="29"/>
      <c r="CM57" s="39">
        <f>CN33</f>
        <v>5</v>
      </c>
      <c r="CO57" s="8" t="s">
        <v>66</v>
      </c>
      <c r="CP57" s="29">
        <f ca="1">DA52</f>
        <v>25.306125035024905</v>
      </c>
      <c r="CQ57" s="29">
        <f t="shared" ref="CQ57" ca="1" si="153">DB52</f>
        <v>27.171065509105397</v>
      </c>
      <c r="CR57" s="29">
        <f t="shared" ref="CR57" ca="1" si="154">DC52</f>
        <v>18.996917664368013</v>
      </c>
      <c r="CS57" s="30"/>
      <c r="CT57" s="29">
        <f ca="1">MAX(CP57:CR57)</f>
        <v>27.171065509105397</v>
      </c>
      <c r="CU57" s="31"/>
      <c r="CV57" s="33">
        <f ca="1">CT57/0.9/(CR33-CR34)/$N$3*1000</f>
        <v>1.6772262659941604</v>
      </c>
      <c r="CW57" s="29"/>
      <c r="CX57" s="21"/>
      <c r="CY57" s="29"/>
      <c r="CZ57" s="29"/>
      <c r="DA57" s="29"/>
      <c r="DB57" s="29"/>
      <c r="DC57" s="29"/>
      <c r="DD57" s="29"/>
      <c r="DE57" s="39">
        <f>DF33</f>
        <v>5</v>
      </c>
      <c r="DG57" s="8" t="s">
        <v>66</v>
      </c>
      <c r="DH57" s="29">
        <f ca="1">DS52</f>
        <v>25.306125035024905</v>
      </c>
      <c r="DI57" s="29">
        <f t="shared" ref="DI57" ca="1" si="155">DT52</f>
        <v>27.171065509105397</v>
      </c>
      <c r="DJ57" s="29">
        <f t="shared" ref="DJ57" ca="1" si="156">DU52</f>
        <v>18.996917664368013</v>
      </c>
      <c r="DK57" s="30"/>
      <c r="DL57" s="29">
        <f ca="1">MAX(DH57:DJ57)</f>
        <v>27.171065509105397</v>
      </c>
      <c r="DM57" s="31"/>
      <c r="DN57" s="33">
        <f ca="1">DL57/0.9/(DJ33-DJ34)/$N$3*1000</f>
        <v>1.3777215756380601</v>
      </c>
      <c r="DO57" s="29"/>
      <c r="DP57" s="21"/>
      <c r="DQ57" s="29"/>
      <c r="DR57" s="29"/>
      <c r="DS57" s="29"/>
      <c r="DT57" s="29"/>
      <c r="DU57" s="29"/>
      <c r="DV57" s="29"/>
    </row>
    <row r="58" spans="1:126" x14ac:dyDescent="0.3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41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4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41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41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41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41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</row>
    <row r="59" spans="1:126" x14ac:dyDescent="0.35">
      <c r="S59" s="37"/>
      <c r="AK59" s="37"/>
      <c r="BC59" s="37"/>
      <c r="BU59" s="37"/>
      <c r="CM59" s="37"/>
      <c r="DE59" s="37"/>
    </row>
    <row r="60" spans="1:126" x14ac:dyDescent="0.35">
      <c r="A60" s="2" t="s">
        <v>44</v>
      </c>
      <c r="B60" s="19" t="str">
        <f ca="1">A$7</f>
        <v>21-22</v>
      </c>
      <c r="D60" s="2" t="s">
        <v>24</v>
      </c>
      <c r="E60" s="8" t="s">
        <v>56</v>
      </c>
      <c r="F60" s="9">
        <v>30</v>
      </c>
      <c r="G60" s="2" t="s">
        <v>25</v>
      </c>
      <c r="H60" s="2" t="s">
        <v>26</v>
      </c>
      <c r="N60" s="2" t="s">
        <v>54</v>
      </c>
      <c r="O60" s="8"/>
      <c r="P60" s="48">
        <f ca="1">ROUND(ABS(IF($C$2&lt;=$C$3,(F67-F68)/F69,(G67-G68)/G69)),2)</f>
        <v>4.3</v>
      </c>
      <c r="Q60" s="2" t="s">
        <v>25</v>
      </c>
      <c r="S60" s="38" t="s">
        <v>44</v>
      </c>
      <c r="T60" s="19" t="str">
        <f ca="1">S$7</f>
        <v>22-23</v>
      </c>
      <c r="V60" s="2" t="s">
        <v>24</v>
      </c>
      <c r="W60" s="8" t="s">
        <v>56</v>
      </c>
      <c r="X60" s="9">
        <v>30</v>
      </c>
      <c r="Y60" s="2" t="s">
        <v>25</v>
      </c>
      <c r="Z60" s="2" t="s">
        <v>26</v>
      </c>
      <c r="AF60" s="2" t="s">
        <v>54</v>
      </c>
      <c r="AG60" s="8"/>
      <c r="AH60" s="48">
        <f ca="1">ROUND(ABS(IF($C$2&lt;=$C$3,(X67-X68)/X69,(Y67-Y68)/Y69)),2)</f>
        <v>3.8</v>
      </c>
      <c r="AI60" s="2" t="s">
        <v>25</v>
      </c>
      <c r="AK60" s="38" t="s">
        <v>44</v>
      </c>
      <c r="AL60" s="19" t="str">
        <f ca="1">AK$7</f>
        <v>23-24</v>
      </c>
      <c r="AN60" s="2" t="s">
        <v>24</v>
      </c>
      <c r="AO60" s="8" t="s">
        <v>56</v>
      </c>
      <c r="AP60" s="9">
        <v>30</v>
      </c>
      <c r="AQ60" s="2" t="s">
        <v>25</v>
      </c>
      <c r="AR60" s="2" t="s">
        <v>26</v>
      </c>
      <c r="AX60" s="2" t="s">
        <v>54</v>
      </c>
      <c r="AY60" s="8"/>
      <c r="AZ60" s="48">
        <f ca="1">ROUND(ABS(IF($C$2&lt;=$C$3,(AP67-AP68)/AP69,(AQ67-AQ68)/AQ69)),2)</f>
        <v>3.2</v>
      </c>
      <c r="BA60" s="2" t="s">
        <v>25</v>
      </c>
      <c r="BC60" s="38" t="s">
        <v>44</v>
      </c>
      <c r="BD60" s="19" t="str">
        <f ca="1">BC$7</f>
        <v>24-25</v>
      </c>
      <c r="BF60" s="2" t="s">
        <v>24</v>
      </c>
      <c r="BG60" s="8" t="s">
        <v>56</v>
      </c>
      <c r="BH60" s="9">
        <v>30</v>
      </c>
      <c r="BI60" s="2" t="s">
        <v>25</v>
      </c>
      <c r="BJ60" s="2" t="s">
        <v>26</v>
      </c>
      <c r="BP60" s="2" t="s">
        <v>54</v>
      </c>
      <c r="BQ60" s="8"/>
      <c r="BR60" s="48">
        <f ca="1">ROUND(ABS(IF($C$2&lt;=$C$3,(BH67-BH68)/BH69,(BI67-BI68)/BI69)),2)</f>
        <v>3.2</v>
      </c>
      <c r="BS60" s="2" t="s">
        <v>25</v>
      </c>
      <c r="BU60" s="38" t="s">
        <v>44</v>
      </c>
      <c r="BV60" s="19" t="str">
        <f ca="1">BU$7</f>
        <v>25-26</v>
      </c>
      <c r="BX60" s="2" t="s">
        <v>24</v>
      </c>
      <c r="BY60" s="8" t="s">
        <v>56</v>
      </c>
      <c r="BZ60" s="9">
        <v>30</v>
      </c>
      <c r="CA60" s="2" t="s">
        <v>25</v>
      </c>
      <c r="CB60" s="2" t="s">
        <v>26</v>
      </c>
      <c r="CH60" s="2" t="s">
        <v>54</v>
      </c>
      <c r="CI60" s="8"/>
      <c r="CJ60" s="48">
        <f ca="1">ROUND(ABS(IF($C$2&lt;=$C$3,(BZ67-BZ68)/BZ69,(CA67-CA68)/CA69)),2)</f>
        <v>4.2</v>
      </c>
      <c r="CK60" s="2" t="s">
        <v>25</v>
      </c>
      <c r="CM60" s="38" t="s">
        <v>44</v>
      </c>
      <c r="CN60" s="19" t="str">
        <f ca="1">CM$7</f>
        <v>26-27</v>
      </c>
      <c r="CP60" s="2" t="s">
        <v>24</v>
      </c>
      <c r="CQ60" s="8" t="s">
        <v>56</v>
      </c>
      <c r="CR60" s="9">
        <v>30</v>
      </c>
      <c r="CS60" s="2" t="s">
        <v>25</v>
      </c>
      <c r="CT60" s="2" t="s">
        <v>26</v>
      </c>
      <c r="CZ60" s="2" t="s">
        <v>54</v>
      </c>
      <c r="DA60" s="8"/>
      <c r="DB60" s="48">
        <f ca="1">ROUND(ABS(IF($C$2&lt;=$C$3,(CR67-CR68)/CR69,(CS67-CS68)/CS69)),2)</f>
        <v>3.6</v>
      </c>
      <c r="DC60" s="2" t="s">
        <v>25</v>
      </c>
      <c r="DE60" s="38" t="s">
        <v>44</v>
      </c>
      <c r="DF60" s="19" t="str">
        <f ca="1">DE$7</f>
        <v>-</v>
      </c>
      <c r="DH60" s="2" t="s">
        <v>24</v>
      </c>
      <c r="DI60" s="8" t="s">
        <v>56</v>
      </c>
      <c r="DJ60" s="9">
        <v>30</v>
      </c>
      <c r="DK60" s="2" t="s">
        <v>25</v>
      </c>
      <c r="DL60" s="2" t="s">
        <v>26</v>
      </c>
      <c r="DR60" s="2" t="s">
        <v>54</v>
      </c>
      <c r="DS60" s="8"/>
      <c r="DT60" s="48">
        <f ca="1">ROUND(ABS(IF($C$2&lt;=$C$3,(DJ67-DJ68)/DJ69,(DK67-DK68)/DK69)),2)</f>
        <v>3.6</v>
      </c>
      <c r="DU60" s="2" t="s">
        <v>25</v>
      </c>
    </row>
    <row r="61" spans="1:126" x14ac:dyDescent="0.35">
      <c r="A61" s="2" t="s">
        <v>68</v>
      </c>
      <c r="B61" s="19">
        <f>MAX(1,B33-1)</f>
        <v>4</v>
      </c>
      <c r="E61" s="8" t="s">
        <v>57</v>
      </c>
      <c r="F61" s="9">
        <v>60</v>
      </c>
      <c r="G61" s="2" t="s">
        <v>25</v>
      </c>
      <c r="H61" s="2" t="s">
        <v>27</v>
      </c>
      <c r="O61" s="8" t="s">
        <v>32</v>
      </c>
      <c r="P61" s="19">
        <f ca="1">ROUND(ABS((D69-D70)/P60),2)</f>
        <v>47.23</v>
      </c>
      <c r="Q61" s="17" t="s">
        <v>55</v>
      </c>
      <c r="S61" s="38" t="s">
        <v>68</v>
      </c>
      <c r="T61" s="19">
        <f>MAX(1,T33-1)</f>
        <v>4</v>
      </c>
      <c r="W61" s="8" t="s">
        <v>57</v>
      </c>
      <c r="X61" s="9">
        <v>60</v>
      </c>
      <c r="Y61" s="2" t="s">
        <v>25</v>
      </c>
      <c r="Z61" s="2" t="s">
        <v>27</v>
      </c>
      <c r="AG61" s="8" t="s">
        <v>32</v>
      </c>
      <c r="AH61" s="19">
        <f ca="1">ROUND(ABS((V69-V70)/AH60),2)</f>
        <v>47.23</v>
      </c>
      <c r="AI61" s="17" t="s">
        <v>55</v>
      </c>
      <c r="AK61" s="38" t="s">
        <v>68</v>
      </c>
      <c r="AL61" s="19">
        <f>MAX(1,AL33-1)</f>
        <v>4</v>
      </c>
      <c r="AO61" s="8" t="s">
        <v>57</v>
      </c>
      <c r="AP61" s="9">
        <v>60</v>
      </c>
      <c r="AQ61" s="2" t="s">
        <v>25</v>
      </c>
      <c r="AR61" s="2" t="s">
        <v>27</v>
      </c>
      <c r="AY61" s="8" t="s">
        <v>32</v>
      </c>
      <c r="AZ61" s="19">
        <f ca="1">ROUND(ABS((AN69-AN70)/AZ60),2)</f>
        <v>39.200000000000003</v>
      </c>
      <c r="BA61" s="17" t="s">
        <v>55</v>
      </c>
      <c r="BC61" s="38" t="s">
        <v>68</v>
      </c>
      <c r="BD61" s="19">
        <f>MAX(1,BD33-1)</f>
        <v>4</v>
      </c>
      <c r="BG61" s="8" t="s">
        <v>57</v>
      </c>
      <c r="BH61" s="9">
        <v>60</v>
      </c>
      <c r="BI61" s="2" t="s">
        <v>25</v>
      </c>
      <c r="BJ61" s="2" t="s">
        <v>27</v>
      </c>
      <c r="BQ61" s="8" t="s">
        <v>32</v>
      </c>
      <c r="BR61" s="19">
        <f ca="1">ROUND(ABS((BF69-BF70)/BR60),2)</f>
        <v>51.46</v>
      </c>
      <c r="BS61" s="17" t="s">
        <v>55</v>
      </c>
      <c r="BU61" s="38" t="s">
        <v>68</v>
      </c>
      <c r="BV61" s="19">
        <f>MAX(1,BV33-1)</f>
        <v>4</v>
      </c>
      <c r="BY61" s="8" t="s">
        <v>57</v>
      </c>
      <c r="BZ61" s="9">
        <v>60</v>
      </c>
      <c r="CA61" s="2" t="s">
        <v>25</v>
      </c>
      <c r="CB61" s="2" t="s">
        <v>27</v>
      </c>
      <c r="CI61" s="8" t="s">
        <v>32</v>
      </c>
      <c r="CJ61" s="19">
        <f ca="1">ROUND(ABS((BX69-BX70)/CJ60),2)</f>
        <v>51.46</v>
      </c>
      <c r="CK61" s="17" t="s">
        <v>55</v>
      </c>
      <c r="CM61" s="38" t="s">
        <v>68</v>
      </c>
      <c r="CN61" s="19">
        <f>MAX(1,CN33-1)</f>
        <v>4</v>
      </c>
      <c r="CQ61" s="8" t="s">
        <v>57</v>
      </c>
      <c r="CR61" s="9">
        <v>60</v>
      </c>
      <c r="CS61" s="2" t="s">
        <v>25</v>
      </c>
      <c r="CT61" s="2" t="s">
        <v>27</v>
      </c>
      <c r="DA61" s="8" t="s">
        <v>32</v>
      </c>
      <c r="DB61" s="19">
        <f ca="1">ROUND(ABS((CP69-CP70)/DB60),2)</f>
        <v>51.46</v>
      </c>
      <c r="DC61" s="17" t="s">
        <v>55</v>
      </c>
      <c r="DE61" s="38" t="s">
        <v>68</v>
      </c>
      <c r="DF61" s="19">
        <f>MAX(1,DF33-1)</f>
        <v>4</v>
      </c>
      <c r="DI61" s="8" t="s">
        <v>57</v>
      </c>
      <c r="DJ61" s="9">
        <v>60</v>
      </c>
      <c r="DK61" s="2" t="s">
        <v>25</v>
      </c>
      <c r="DL61" s="2" t="s">
        <v>27</v>
      </c>
      <c r="DS61" s="8" t="s">
        <v>32</v>
      </c>
      <c r="DT61" s="19">
        <f ca="1">ROUND(ABS((DH69-DH70)/DT60),2)</f>
        <v>51.46</v>
      </c>
      <c r="DU61" s="17" t="s">
        <v>55</v>
      </c>
    </row>
    <row r="62" spans="1:126" x14ac:dyDescent="0.35">
      <c r="B62" s="25" t="str">
        <f>IF(B61=B33,"duplicato","")</f>
        <v/>
      </c>
      <c r="E62" s="8" t="s">
        <v>28</v>
      </c>
      <c r="F62" s="42">
        <f>$N$4</f>
        <v>4</v>
      </c>
      <c r="G62" s="2" t="s">
        <v>25</v>
      </c>
      <c r="H62" s="2" t="s">
        <v>29</v>
      </c>
      <c r="O62" s="8" t="s">
        <v>33</v>
      </c>
      <c r="P62" s="19">
        <f ca="1">ROUND(ABS((E69-E70)/P60),2)</f>
        <v>29.46</v>
      </c>
      <c r="Q62" s="17" t="s">
        <v>55</v>
      </c>
      <c r="S62" s="38"/>
      <c r="T62" s="25" t="str">
        <f>IF(T61=T33,"duplicato","")</f>
        <v/>
      </c>
      <c r="W62" s="8" t="s">
        <v>28</v>
      </c>
      <c r="X62" s="42">
        <f>$N$4</f>
        <v>4</v>
      </c>
      <c r="Y62" s="2" t="s">
        <v>25</v>
      </c>
      <c r="Z62" s="2" t="s">
        <v>29</v>
      </c>
      <c r="AG62" s="8" t="s">
        <v>33</v>
      </c>
      <c r="AH62" s="19">
        <f ca="1">ROUND(ABS((W69-W70)/AH60),2)</f>
        <v>29.46</v>
      </c>
      <c r="AI62" s="17" t="s">
        <v>55</v>
      </c>
      <c r="AK62" s="38"/>
      <c r="AL62" s="25" t="str">
        <f>IF(AL61=AL33,"duplicato","")</f>
        <v/>
      </c>
      <c r="AO62" s="8" t="s">
        <v>28</v>
      </c>
      <c r="AP62" s="42">
        <f>$N$4</f>
        <v>4</v>
      </c>
      <c r="AQ62" s="2" t="s">
        <v>25</v>
      </c>
      <c r="AR62" s="2" t="s">
        <v>29</v>
      </c>
      <c r="AY62" s="8" t="s">
        <v>33</v>
      </c>
      <c r="AZ62" s="19">
        <f ca="1">ROUND(ABS((AO69-AO70)/AZ60),2)</f>
        <v>25.28</v>
      </c>
      <c r="BA62" s="17" t="s">
        <v>55</v>
      </c>
      <c r="BC62" s="38"/>
      <c r="BD62" s="25" t="str">
        <f>IF(BD61=BD33,"duplicato","")</f>
        <v/>
      </c>
      <c r="BG62" s="8" t="s">
        <v>28</v>
      </c>
      <c r="BH62" s="42">
        <f>$N$4</f>
        <v>4</v>
      </c>
      <c r="BI62" s="2" t="s">
        <v>25</v>
      </c>
      <c r="BJ62" s="2" t="s">
        <v>29</v>
      </c>
      <c r="BQ62" s="8" t="s">
        <v>33</v>
      </c>
      <c r="BR62" s="19">
        <f ca="1">ROUND(ABS((BG69-BG70)/BR60),2)</f>
        <v>31.99</v>
      </c>
      <c r="BS62" s="17" t="s">
        <v>55</v>
      </c>
      <c r="BU62" s="38"/>
      <c r="BV62" s="25" t="str">
        <f>IF(BV61=BV33,"duplicato","")</f>
        <v/>
      </c>
      <c r="BY62" s="8" t="s">
        <v>28</v>
      </c>
      <c r="BZ62" s="42">
        <f>$N$4</f>
        <v>4</v>
      </c>
      <c r="CA62" s="2" t="s">
        <v>25</v>
      </c>
      <c r="CB62" s="2" t="s">
        <v>29</v>
      </c>
      <c r="CI62" s="8" t="s">
        <v>33</v>
      </c>
      <c r="CJ62" s="19">
        <f ca="1">ROUND(ABS((BY69-BY70)/CJ60),2)</f>
        <v>31.99</v>
      </c>
      <c r="CK62" s="17" t="s">
        <v>55</v>
      </c>
      <c r="CM62" s="38"/>
      <c r="CN62" s="25" t="str">
        <f>IF(CN61=CN33,"duplicato","")</f>
        <v/>
      </c>
      <c r="CQ62" s="8" t="s">
        <v>28</v>
      </c>
      <c r="CR62" s="42">
        <f>$N$4</f>
        <v>4</v>
      </c>
      <c r="CS62" s="2" t="s">
        <v>25</v>
      </c>
      <c r="CT62" s="2" t="s">
        <v>29</v>
      </c>
      <c r="DA62" s="8" t="s">
        <v>33</v>
      </c>
      <c r="DB62" s="19">
        <f ca="1">ROUND(ABS((CQ69-CQ70)/DB60),2)</f>
        <v>31.99</v>
      </c>
      <c r="DC62" s="17" t="s">
        <v>55</v>
      </c>
      <c r="DE62" s="38"/>
      <c r="DF62" s="25" t="str">
        <f>IF(DF61=DF33,"duplicato","")</f>
        <v/>
      </c>
      <c r="DI62" s="8" t="s">
        <v>28</v>
      </c>
      <c r="DJ62" s="42">
        <f>$N$4</f>
        <v>4</v>
      </c>
      <c r="DK62" s="2" t="s">
        <v>25</v>
      </c>
      <c r="DL62" s="2" t="s">
        <v>29</v>
      </c>
      <c r="DS62" s="8" t="s">
        <v>33</v>
      </c>
      <c r="DT62" s="19">
        <f ca="1">ROUND(ABS((DI69-DI70)/DT60),2)</f>
        <v>31.99</v>
      </c>
      <c r="DU62" s="17" t="s">
        <v>55</v>
      </c>
    </row>
    <row r="63" spans="1:126" x14ac:dyDescent="0.35">
      <c r="E63" s="8" t="s">
        <v>47</v>
      </c>
      <c r="F63" s="9">
        <v>35</v>
      </c>
      <c r="G63" s="2" t="s">
        <v>25</v>
      </c>
      <c r="H63" s="2" t="s">
        <v>49</v>
      </c>
      <c r="S63" s="38"/>
      <c r="W63" s="8" t="s">
        <v>47</v>
      </c>
      <c r="X63" s="9">
        <v>35</v>
      </c>
      <c r="Y63" s="2" t="s">
        <v>25</v>
      </c>
      <c r="Z63" s="2" t="s">
        <v>49</v>
      </c>
      <c r="AK63" s="38"/>
      <c r="AO63" s="8" t="s">
        <v>47</v>
      </c>
      <c r="AP63" s="9">
        <v>35</v>
      </c>
      <c r="AQ63" s="2" t="s">
        <v>25</v>
      </c>
      <c r="AR63" s="2" t="s">
        <v>49</v>
      </c>
      <c r="BC63" s="38"/>
      <c r="BG63" s="8" t="s">
        <v>47</v>
      </c>
      <c r="BH63" s="9">
        <v>15</v>
      </c>
      <c r="BI63" s="2" t="s">
        <v>25</v>
      </c>
      <c r="BJ63" s="2" t="s">
        <v>49</v>
      </c>
      <c r="BU63" s="38"/>
      <c r="BY63" s="8" t="s">
        <v>47</v>
      </c>
      <c r="BZ63" s="9">
        <v>35</v>
      </c>
      <c r="CA63" s="2" t="s">
        <v>25</v>
      </c>
      <c r="CB63" s="2" t="s">
        <v>49</v>
      </c>
      <c r="CM63" s="38"/>
      <c r="CQ63" s="8" t="s">
        <v>47</v>
      </c>
      <c r="CR63" s="9">
        <v>35</v>
      </c>
      <c r="CS63" s="2" t="s">
        <v>25</v>
      </c>
      <c r="CT63" s="2" t="s">
        <v>49</v>
      </c>
      <c r="DE63" s="38"/>
      <c r="DI63" s="8" t="s">
        <v>47</v>
      </c>
      <c r="DJ63" s="9">
        <v>35</v>
      </c>
      <c r="DK63" s="2" t="s">
        <v>25</v>
      </c>
      <c r="DL63" s="2" t="s">
        <v>49</v>
      </c>
    </row>
    <row r="64" spans="1:126" x14ac:dyDescent="0.35">
      <c r="E64" s="8" t="s">
        <v>48</v>
      </c>
      <c r="F64" s="9">
        <v>35</v>
      </c>
      <c r="G64" s="2" t="s">
        <v>25</v>
      </c>
      <c r="H64" s="2" t="s">
        <v>50</v>
      </c>
      <c r="S64" s="38"/>
      <c r="W64" s="8" t="s">
        <v>48</v>
      </c>
      <c r="X64" s="9">
        <v>35</v>
      </c>
      <c r="Y64" s="2" t="s">
        <v>25</v>
      </c>
      <c r="Z64" s="2" t="s">
        <v>50</v>
      </c>
      <c r="AK64" s="38"/>
      <c r="AO64" s="8" t="s">
        <v>48</v>
      </c>
      <c r="AP64" s="9">
        <v>15</v>
      </c>
      <c r="AQ64" s="2" t="s">
        <v>25</v>
      </c>
      <c r="AR64" s="2" t="s">
        <v>50</v>
      </c>
      <c r="BC64" s="38"/>
      <c r="BG64" s="8" t="s">
        <v>48</v>
      </c>
      <c r="BH64" s="9">
        <v>35</v>
      </c>
      <c r="BI64" s="2" t="s">
        <v>25</v>
      </c>
      <c r="BJ64" s="2" t="s">
        <v>50</v>
      </c>
      <c r="BU64" s="38"/>
      <c r="BY64" s="8" t="s">
        <v>48</v>
      </c>
      <c r="BZ64" s="9">
        <v>35</v>
      </c>
      <c r="CA64" s="2" t="s">
        <v>25</v>
      </c>
      <c r="CB64" s="2" t="s">
        <v>50</v>
      </c>
      <c r="CM64" s="38"/>
      <c r="CQ64" s="8" t="s">
        <v>48</v>
      </c>
      <c r="CR64" s="9">
        <v>15</v>
      </c>
      <c r="CS64" s="2" t="s">
        <v>25</v>
      </c>
      <c r="CT64" s="2" t="s">
        <v>50</v>
      </c>
      <c r="DE64" s="38"/>
      <c r="DI64" s="8" t="s">
        <v>48</v>
      </c>
      <c r="DJ64" s="9">
        <v>35</v>
      </c>
      <c r="DK64" s="2" t="s">
        <v>25</v>
      </c>
      <c r="DL64" s="2" t="s">
        <v>50</v>
      </c>
    </row>
    <row r="65" spans="1:125" x14ac:dyDescent="0.35">
      <c r="S65" s="38"/>
      <c r="AK65" s="38"/>
      <c r="BC65" s="38"/>
      <c r="BU65" s="38"/>
      <c r="CM65" s="38"/>
      <c r="DE65" s="38"/>
    </row>
    <row r="66" spans="1:125" x14ac:dyDescent="0.35">
      <c r="A66" s="2" t="s">
        <v>30</v>
      </c>
      <c r="D66" s="20" t="s">
        <v>32</v>
      </c>
      <c r="E66" s="20" t="s">
        <v>33</v>
      </c>
      <c r="F66" s="20" t="s">
        <v>34</v>
      </c>
      <c r="G66" s="20" t="s">
        <v>35</v>
      </c>
      <c r="H66" s="20" t="s">
        <v>36</v>
      </c>
      <c r="I66" s="20" t="s">
        <v>37</v>
      </c>
      <c r="J66" s="23" t="s">
        <v>39</v>
      </c>
      <c r="K66" s="23" t="s">
        <v>40</v>
      </c>
      <c r="L66" s="23" t="s">
        <v>41</v>
      </c>
      <c r="M66" s="23" t="s">
        <v>42</v>
      </c>
      <c r="N66" s="23" t="s">
        <v>53</v>
      </c>
      <c r="O66" s="20" t="s">
        <v>32</v>
      </c>
      <c r="P66" s="23" t="s">
        <v>51</v>
      </c>
      <c r="Q66" s="23" t="s">
        <v>52</v>
      </c>
      <c r="S66" s="38" t="s">
        <v>30</v>
      </c>
      <c r="V66" s="20" t="s">
        <v>32</v>
      </c>
      <c r="W66" s="20" t="s">
        <v>33</v>
      </c>
      <c r="X66" s="20" t="s">
        <v>34</v>
      </c>
      <c r="Y66" s="20" t="s">
        <v>35</v>
      </c>
      <c r="Z66" s="20" t="s">
        <v>36</v>
      </c>
      <c r="AA66" s="20" t="s">
        <v>37</v>
      </c>
      <c r="AB66" s="23" t="s">
        <v>39</v>
      </c>
      <c r="AC66" s="23" t="s">
        <v>40</v>
      </c>
      <c r="AD66" s="23" t="s">
        <v>41</v>
      </c>
      <c r="AE66" s="23" t="s">
        <v>42</v>
      </c>
      <c r="AF66" s="23" t="s">
        <v>53</v>
      </c>
      <c r="AG66" s="20" t="s">
        <v>32</v>
      </c>
      <c r="AH66" s="23" t="s">
        <v>51</v>
      </c>
      <c r="AI66" s="23" t="s">
        <v>52</v>
      </c>
      <c r="AK66" s="38" t="s">
        <v>30</v>
      </c>
      <c r="AN66" s="20" t="s">
        <v>32</v>
      </c>
      <c r="AO66" s="20" t="s">
        <v>33</v>
      </c>
      <c r="AP66" s="20" t="s">
        <v>34</v>
      </c>
      <c r="AQ66" s="20" t="s">
        <v>35</v>
      </c>
      <c r="AR66" s="20" t="s">
        <v>36</v>
      </c>
      <c r="AS66" s="20" t="s">
        <v>37</v>
      </c>
      <c r="AT66" s="23" t="s">
        <v>39</v>
      </c>
      <c r="AU66" s="23" t="s">
        <v>40</v>
      </c>
      <c r="AV66" s="23" t="s">
        <v>41</v>
      </c>
      <c r="AW66" s="23" t="s">
        <v>42</v>
      </c>
      <c r="AX66" s="23" t="s">
        <v>53</v>
      </c>
      <c r="AY66" s="20" t="s">
        <v>32</v>
      </c>
      <c r="AZ66" s="23" t="s">
        <v>51</v>
      </c>
      <c r="BA66" s="23" t="s">
        <v>52</v>
      </c>
      <c r="BC66" s="38" t="s">
        <v>30</v>
      </c>
      <c r="BF66" s="20" t="s">
        <v>32</v>
      </c>
      <c r="BG66" s="20" t="s">
        <v>33</v>
      </c>
      <c r="BH66" s="20" t="s">
        <v>34</v>
      </c>
      <c r="BI66" s="20" t="s">
        <v>35</v>
      </c>
      <c r="BJ66" s="20" t="s">
        <v>36</v>
      </c>
      <c r="BK66" s="20" t="s">
        <v>37</v>
      </c>
      <c r="BL66" s="23" t="s">
        <v>39</v>
      </c>
      <c r="BM66" s="23" t="s">
        <v>40</v>
      </c>
      <c r="BN66" s="23" t="s">
        <v>41</v>
      </c>
      <c r="BO66" s="23" t="s">
        <v>42</v>
      </c>
      <c r="BP66" s="23" t="s">
        <v>53</v>
      </c>
      <c r="BQ66" s="20" t="s">
        <v>32</v>
      </c>
      <c r="BR66" s="23" t="s">
        <v>51</v>
      </c>
      <c r="BS66" s="23" t="s">
        <v>52</v>
      </c>
      <c r="BU66" s="38" t="s">
        <v>30</v>
      </c>
      <c r="BX66" s="20" t="s">
        <v>32</v>
      </c>
      <c r="BY66" s="20" t="s">
        <v>33</v>
      </c>
      <c r="BZ66" s="20" t="s">
        <v>34</v>
      </c>
      <c r="CA66" s="20" t="s">
        <v>35</v>
      </c>
      <c r="CB66" s="20" t="s">
        <v>36</v>
      </c>
      <c r="CC66" s="20" t="s">
        <v>37</v>
      </c>
      <c r="CD66" s="23" t="s">
        <v>39</v>
      </c>
      <c r="CE66" s="23" t="s">
        <v>40</v>
      </c>
      <c r="CF66" s="23" t="s">
        <v>41</v>
      </c>
      <c r="CG66" s="23" t="s">
        <v>42</v>
      </c>
      <c r="CH66" s="23" t="s">
        <v>53</v>
      </c>
      <c r="CI66" s="20" t="s">
        <v>32</v>
      </c>
      <c r="CJ66" s="23" t="s">
        <v>51</v>
      </c>
      <c r="CK66" s="23" t="s">
        <v>52</v>
      </c>
      <c r="CM66" s="38" t="s">
        <v>30</v>
      </c>
      <c r="CP66" s="20" t="s">
        <v>32</v>
      </c>
      <c r="CQ66" s="20" t="s">
        <v>33</v>
      </c>
      <c r="CR66" s="20" t="s">
        <v>34</v>
      </c>
      <c r="CS66" s="20" t="s">
        <v>35</v>
      </c>
      <c r="CT66" s="20" t="s">
        <v>36</v>
      </c>
      <c r="CU66" s="20" t="s">
        <v>37</v>
      </c>
      <c r="CV66" s="23" t="s">
        <v>39</v>
      </c>
      <c r="CW66" s="23" t="s">
        <v>40</v>
      </c>
      <c r="CX66" s="23" t="s">
        <v>41</v>
      </c>
      <c r="CY66" s="23" t="s">
        <v>42</v>
      </c>
      <c r="CZ66" s="23" t="s">
        <v>53</v>
      </c>
      <c r="DA66" s="20" t="s">
        <v>32</v>
      </c>
      <c r="DB66" s="23" t="s">
        <v>51</v>
      </c>
      <c r="DC66" s="23" t="s">
        <v>52</v>
      </c>
      <c r="DE66" s="38" t="s">
        <v>30</v>
      </c>
      <c r="DH66" s="20" t="s">
        <v>32</v>
      </c>
      <c r="DI66" s="20" t="s">
        <v>33</v>
      </c>
      <c r="DJ66" s="20" t="s">
        <v>34</v>
      </c>
      <c r="DK66" s="20" t="s">
        <v>35</v>
      </c>
      <c r="DL66" s="20" t="s">
        <v>36</v>
      </c>
      <c r="DM66" s="20" t="s">
        <v>37</v>
      </c>
      <c r="DN66" s="23" t="s">
        <v>39</v>
      </c>
      <c r="DO66" s="23" t="s">
        <v>40</v>
      </c>
      <c r="DP66" s="23" t="s">
        <v>41</v>
      </c>
      <c r="DQ66" s="23" t="s">
        <v>42</v>
      </c>
      <c r="DR66" s="23" t="s">
        <v>53</v>
      </c>
      <c r="DS66" s="20" t="s">
        <v>32</v>
      </c>
      <c r="DT66" s="23" t="s">
        <v>51</v>
      </c>
      <c r="DU66" s="23" t="s">
        <v>52</v>
      </c>
    </row>
    <row r="67" spans="1:125" x14ac:dyDescent="0.35">
      <c r="A67" s="8" t="s">
        <v>31</v>
      </c>
      <c r="B67" s="8">
        <f>($H$2-B61)*4+1</f>
        <v>5</v>
      </c>
      <c r="C67" s="8" t="s">
        <v>11</v>
      </c>
      <c r="D67" s="6">
        <f ca="1">INDEX(E$7:E$30,B67,1)</f>
        <v>-79.625</v>
      </c>
      <c r="E67" s="6">
        <f ca="1">INDEX(F$7:F$30,B67,1)</f>
        <v>-50.2</v>
      </c>
      <c r="F67" s="6">
        <f ca="1">INDEX(G$7:G$30,B67,1)</f>
        <v>89.287000000000006</v>
      </c>
      <c r="G67" s="6">
        <f ca="1">INDEX(H$7:H$30,B67,1)</f>
        <v>33.939</v>
      </c>
      <c r="H67" s="6">
        <f ca="1">INDEX(I$7:I$30,B67,1)</f>
        <v>5.5679999999999996</v>
      </c>
      <c r="I67" s="6">
        <f ca="1">INDEX(J$7:J$30,B67,1)</f>
        <v>8.1920000000000002</v>
      </c>
      <c r="J67" s="24">
        <f ca="1">(ABS(F67)+ABS(H67))*SIGN(F67)</f>
        <v>94.855000000000004</v>
      </c>
      <c r="K67" s="24">
        <f ca="1">(ABS(G67)+ABS(I67))*SIGN(G67)</f>
        <v>42.131</v>
      </c>
      <c r="L67" s="24">
        <f ca="1">(ABS(J67)+0.3*ABS(K67))*SIGN(J67)</f>
        <v>107.49430000000001</v>
      </c>
      <c r="M67" s="24">
        <f t="shared" ref="M67:M70" ca="1" si="157">(ABS(K67)+0.3*ABS(J67))*SIGN(K67)</f>
        <v>70.587500000000006</v>
      </c>
      <c r="N67" s="24">
        <f ca="1">IF($C$2&lt;=$C$3,L67,M67)</f>
        <v>107.49430000000001</v>
      </c>
      <c r="O67" s="48">
        <f ca="1">D67</f>
        <v>-79.625</v>
      </c>
      <c r="P67" s="48">
        <f ca="1">E67+N67</f>
        <v>57.294300000000007</v>
      </c>
      <c r="Q67" s="48">
        <f ca="1">E67-N67</f>
        <v>-157.6943</v>
      </c>
      <c r="S67" s="39" t="s">
        <v>31</v>
      </c>
      <c r="T67" s="8">
        <f>($H$2-T61)*4+1</f>
        <v>5</v>
      </c>
      <c r="U67" s="8" t="s">
        <v>11</v>
      </c>
      <c r="V67" s="6">
        <f ca="1">INDEX(W$7:W$30,T67,1)</f>
        <v>-47.109000000000002</v>
      </c>
      <c r="W67" s="6">
        <f ca="1">INDEX(X$7:X$30,T67,1)</f>
        <v>-29.388000000000002</v>
      </c>
      <c r="X67" s="6">
        <f ca="1">INDEX(Y$7:Y$30,T67,1)</f>
        <v>93.575000000000003</v>
      </c>
      <c r="Y67" s="6">
        <f ca="1">INDEX(Z$7:Z$30,T67,1)</f>
        <v>35.524000000000001</v>
      </c>
      <c r="Z67" s="6">
        <f ca="1">INDEX(AA$7:AA$30,T67,1)</f>
        <v>5.83</v>
      </c>
      <c r="AA67" s="6">
        <f ca="1">INDEX(AB$7:AB$30,T67,1)</f>
        <v>8.577</v>
      </c>
      <c r="AB67" s="24">
        <f ca="1">(ABS(X67)+ABS(Z67))*SIGN(X67)</f>
        <v>99.405000000000001</v>
      </c>
      <c r="AC67" s="24">
        <f ca="1">(ABS(Y67)+ABS(AA67))*SIGN(Y67)</f>
        <v>44.100999999999999</v>
      </c>
      <c r="AD67" s="24">
        <f ca="1">(ABS(AB67)+0.3*ABS(AC67))*SIGN(AB67)</f>
        <v>112.6353</v>
      </c>
      <c r="AE67" s="24">
        <f t="shared" ref="AE67:AE70" ca="1" si="158">(ABS(AC67)+0.3*ABS(AB67))*SIGN(AC67)</f>
        <v>73.922499999999999</v>
      </c>
      <c r="AF67" s="24">
        <f ca="1">IF($C$2&lt;=$C$3,AD67,AE67)</f>
        <v>112.6353</v>
      </c>
      <c r="AG67" s="48">
        <f ca="1">V67</f>
        <v>-47.109000000000002</v>
      </c>
      <c r="AH67" s="48">
        <f ca="1">W67+AF67</f>
        <v>83.247299999999996</v>
      </c>
      <c r="AI67" s="48">
        <f ca="1">W67-AF67</f>
        <v>-142.02330000000001</v>
      </c>
      <c r="AK67" s="39" t="s">
        <v>31</v>
      </c>
      <c r="AL67" s="8">
        <f>($H$2-AL61)*4+1</f>
        <v>5</v>
      </c>
      <c r="AM67" s="8" t="s">
        <v>11</v>
      </c>
      <c r="AN67" s="6">
        <f ca="1">INDEX(AO$7:AO$30,AL67,1)</f>
        <v>-31.898</v>
      </c>
      <c r="AO67" s="6">
        <f ca="1">INDEX(AP$7:AP$30,AL67,1)</f>
        <v>-20.202999999999999</v>
      </c>
      <c r="AP67" s="6">
        <f ca="1">INDEX(AQ$7:AQ$30,AL67,1)</f>
        <v>88.36</v>
      </c>
      <c r="AQ67" s="6">
        <f ca="1">INDEX(AR$7:AR$30,AL67,1)</f>
        <v>33.487000000000002</v>
      </c>
      <c r="AR67" s="6">
        <f ca="1">INDEX(AS$7:AS$30,AL67,1)</f>
        <v>5.4960000000000004</v>
      </c>
      <c r="AS67" s="6">
        <f ca="1">INDEX(AT$7:AT$30,AL67,1)</f>
        <v>8.0860000000000003</v>
      </c>
      <c r="AT67" s="24">
        <f ca="1">(ABS(AP67)+ABS(AR67))*SIGN(AP67)</f>
        <v>93.855999999999995</v>
      </c>
      <c r="AU67" s="24">
        <f ca="1">(ABS(AQ67)+ABS(AS67))*SIGN(AQ67)</f>
        <v>41.573</v>
      </c>
      <c r="AV67" s="24">
        <f ca="1">(ABS(AT67)+0.3*ABS(AU67))*SIGN(AT67)</f>
        <v>106.3279</v>
      </c>
      <c r="AW67" s="24">
        <f t="shared" ref="AW67:AW70" ca="1" si="159">(ABS(AU67)+0.3*ABS(AT67))*SIGN(AU67)</f>
        <v>69.729799999999997</v>
      </c>
      <c r="AX67" s="24">
        <f ca="1">IF($C$2&lt;=$C$3,AV67,AW67)</f>
        <v>106.3279</v>
      </c>
      <c r="AY67" s="48">
        <f ca="1">AN67</f>
        <v>-31.898</v>
      </c>
      <c r="AZ67" s="48">
        <f ca="1">AO67+AX67</f>
        <v>86.124899999999997</v>
      </c>
      <c r="BA67" s="48">
        <f ca="1">AO67-AX67</f>
        <v>-126.5309</v>
      </c>
      <c r="BC67" s="39" t="s">
        <v>31</v>
      </c>
      <c r="BD67" s="8">
        <f>($H$2-BD61)*4+1</f>
        <v>5</v>
      </c>
      <c r="BE67" s="8" t="s">
        <v>11</v>
      </c>
      <c r="BF67" s="6">
        <f ca="1">INDEX(BG$7:BG$30,BD67,1)</f>
        <v>-48.290999999999997</v>
      </c>
      <c r="BG67" s="6">
        <f ca="1">INDEX(BH$7:BH$30,BD67,1)</f>
        <v>-30.027000000000001</v>
      </c>
      <c r="BH67" s="6">
        <f ca="1">INDEX(BI$7:BI$30,BD67,1)</f>
        <v>48.773000000000003</v>
      </c>
      <c r="BI67" s="6">
        <f ca="1">INDEX(BJ$7:BJ$30,BD67,1)</f>
        <v>18.494</v>
      </c>
      <c r="BJ67" s="6">
        <f ca="1">INDEX(BK$7:BK$30,BD67,1)</f>
        <v>3.0339999999999998</v>
      </c>
      <c r="BK67" s="6">
        <f ca="1">INDEX(BL$7:BL$30,BD67,1)</f>
        <v>4.4640000000000004</v>
      </c>
      <c r="BL67" s="24">
        <f ca="1">(ABS(BH67)+ABS(BJ67))*SIGN(BH67)</f>
        <v>51.807000000000002</v>
      </c>
      <c r="BM67" s="24">
        <f ca="1">(ABS(BI67)+ABS(BK67))*SIGN(BI67)</f>
        <v>22.957999999999998</v>
      </c>
      <c r="BN67" s="24">
        <f ca="1">(ABS(BL67)+0.3*ABS(BM67))*SIGN(BL67)</f>
        <v>58.694400000000002</v>
      </c>
      <c r="BO67" s="24">
        <f t="shared" ref="BO67:BO70" ca="1" si="160">(ABS(BM67)+0.3*ABS(BL67))*SIGN(BM67)</f>
        <v>38.500099999999996</v>
      </c>
      <c r="BP67" s="24">
        <f ca="1">IF($C$2&lt;=$C$3,BN67,BO67)</f>
        <v>58.694400000000002</v>
      </c>
      <c r="BQ67" s="48">
        <f ca="1">BF67</f>
        <v>-48.290999999999997</v>
      </c>
      <c r="BR67" s="48">
        <f ca="1">BG67+BP67</f>
        <v>28.667400000000001</v>
      </c>
      <c r="BS67" s="48">
        <f ca="1">BG67-BP67</f>
        <v>-88.721400000000003</v>
      </c>
      <c r="BU67" s="39" t="s">
        <v>31</v>
      </c>
      <c r="BV67" s="8">
        <f>($H$2-BV61)*4+1</f>
        <v>5</v>
      </c>
      <c r="BW67" s="8" t="s">
        <v>11</v>
      </c>
      <c r="BX67" s="6">
        <f ca="1">INDEX(BY$7:BY$30,BV67,1)</f>
        <v>-71.988</v>
      </c>
      <c r="BY67" s="6">
        <f ca="1">INDEX(BZ$7:BZ$30,BV67,1)</f>
        <v>-44.832000000000001</v>
      </c>
      <c r="BZ67" s="6">
        <f ca="1">INDEX(CA$7:CA$30,BV67,1)</f>
        <v>90.59</v>
      </c>
      <c r="CA67" s="6">
        <f ca="1">INDEX(CB$7:CB$30,BV67,1)</f>
        <v>34.372</v>
      </c>
      <c r="CB67" s="6">
        <f ca="1">INDEX(CC$7:CC$30,BV67,1)</f>
        <v>5.641</v>
      </c>
      <c r="CC67" s="6">
        <f ca="1">INDEX(CD$7:CD$30,BV67,1)</f>
        <v>8.2989999999999995</v>
      </c>
      <c r="CD67" s="24">
        <f ca="1">(ABS(BZ67)+ABS(CB67))*SIGN(BZ67)</f>
        <v>96.231000000000009</v>
      </c>
      <c r="CE67" s="24">
        <f ca="1">(ABS(CA67)+ABS(CC67))*SIGN(CA67)</f>
        <v>42.670999999999999</v>
      </c>
      <c r="CF67" s="24">
        <f ca="1">(ABS(CD67)+0.3*ABS(CE67))*SIGN(CD67)</f>
        <v>109.03230000000001</v>
      </c>
      <c r="CG67" s="24">
        <f t="shared" ref="CG67:CG70" ca="1" si="161">(ABS(CE67)+0.3*ABS(CD67))*SIGN(CE67)</f>
        <v>71.540300000000002</v>
      </c>
      <c r="CH67" s="24">
        <f ca="1">IF($C$2&lt;=$C$3,CF67,CG67)</f>
        <v>109.03230000000001</v>
      </c>
      <c r="CI67" s="48">
        <f ca="1">BX67</f>
        <v>-71.988</v>
      </c>
      <c r="CJ67" s="48">
        <f ca="1">BY67+CH67</f>
        <v>64.200299999999999</v>
      </c>
      <c r="CK67" s="48">
        <f ca="1">BY67-CH67</f>
        <v>-153.86430000000001</v>
      </c>
      <c r="CM67" s="39" t="s">
        <v>31</v>
      </c>
      <c r="CN67" s="8">
        <f>($H$2-CN61)*4+1</f>
        <v>5</v>
      </c>
      <c r="CO67" s="8" t="s">
        <v>11</v>
      </c>
      <c r="CP67" s="6">
        <f ca="1">INDEX(CQ$7:CQ$30,CN67,1)</f>
        <v>-33.661999999999999</v>
      </c>
      <c r="CQ67" s="6">
        <f ca="1">INDEX(CR$7:CR$30,CN67,1)</f>
        <v>-20.885000000000002</v>
      </c>
      <c r="CR67" s="6">
        <f ca="1">INDEX(CS$7:CS$30,CN67,1)</f>
        <v>75.117000000000004</v>
      </c>
      <c r="CS67" s="6">
        <f ca="1">INDEX(CT$7:CT$30,CN67,1)</f>
        <v>28.57</v>
      </c>
      <c r="CT67" s="6">
        <f ca="1">INDEX(CU$7:CU$30,CN67,1)</f>
        <v>4.6870000000000003</v>
      </c>
      <c r="CU67" s="6">
        <f ca="1">INDEX(CV$7:CV$30,CN67,1)</f>
        <v>6.8949999999999996</v>
      </c>
      <c r="CV67" s="24">
        <f ca="1">(ABS(CR67)+ABS(CT67))*SIGN(CR67)</f>
        <v>79.804000000000002</v>
      </c>
      <c r="CW67" s="24">
        <f ca="1">(ABS(CS67)+ABS(CU67))*SIGN(CS67)</f>
        <v>35.465000000000003</v>
      </c>
      <c r="CX67" s="24">
        <f ca="1">(ABS(CV67)+0.3*ABS(CW67))*SIGN(CV67)</f>
        <v>90.4435</v>
      </c>
      <c r="CY67" s="24">
        <f t="shared" ref="CY67:CY70" ca="1" si="162">(ABS(CW67)+0.3*ABS(CV67))*SIGN(CW67)</f>
        <v>59.406199999999998</v>
      </c>
      <c r="CZ67" s="24">
        <f ca="1">IF($C$2&lt;=$C$3,CX67,CY67)</f>
        <v>90.4435</v>
      </c>
      <c r="DA67" s="48">
        <f ca="1">CP67</f>
        <v>-33.661999999999999</v>
      </c>
      <c r="DB67" s="48">
        <f ca="1">CQ67+CZ67</f>
        <v>69.558499999999995</v>
      </c>
      <c r="DC67" s="48">
        <f ca="1">CQ67-CZ67</f>
        <v>-111.32850000000001</v>
      </c>
      <c r="DE67" s="39" t="s">
        <v>31</v>
      </c>
      <c r="DF67" s="8">
        <f>($H$2-DF61)*4+1</f>
        <v>5</v>
      </c>
      <c r="DG67" s="8" t="s">
        <v>11</v>
      </c>
      <c r="DH67" s="6">
        <f ca="1">INDEX(DI$7:DI$30,DF67,1)</f>
        <v>-33.661999999999999</v>
      </c>
      <c r="DI67" s="6">
        <f ca="1">INDEX(DJ$7:DJ$30,DF67,1)</f>
        <v>-20.885000000000002</v>
      </c>
      <c r="DJ67" s="6">
        <f ca="1">INDEX(DK$7:DK$30,DF67,1)</f>
        <v>75.117000000000004</v>
      </c>
      <c r="DK67" s="6">
        <f ca="1">INDEX(DL$7:DL$30,DF67,1)</f>
        <v>28.57</v>
      </c>
      <c r="DL67" s="6">
        <f ca="1">INDEX(DM$7:DM$30,DF67,1)</f>
        <v>4.6870000000000003</v>
      </c>
      <c r="DM67" s="6">
        <f ca="1">INDEX(DN$7:DN$30,DF67,1)</f>
        <v>6.8949999999999996</v>
      </c>
      <c r="DN67" s="24">
        <f ca="1">(ABS(DJ67)+ABS(DL67))*SIGN(DJ67)</f>
        <v>79.804000000000002</v>
      </c>
      <c r="DO67" s="24">
        <f ca="1">(ABS(DK67)+ABS(DM67))*SIGN(DK67)</f>
        <v>35.465000000000003</v>
      </c>
      <c r="DP67" s="24">
        <f ca="1">(ABS(DN67)+0.3*ABS(DO67))*SIGN(DN67)</f>
        <v>90.4435</v>
      </c>
      <c r="DQ67" s="24">
        <f t="shared" ref="DQ67:DQ70" ca="1" si="163">(ABS(DO67)+0.3*ABS(DN67))*SIGN(DO67)</f>
        <v>59.406199999999998</v>
      </c>
      <c r="DR67" s="24">
        <f ca="1">IF($C$2&lt;=$C$3,DP67,DQ67)</f>
        <v>90.4435</v>
      </c>
      <c r="DS67" s="48">
        <f ca="1">DH67</f>
        <v>-33.661999999999999</v>
      </c>
      <c r="DT67" s="48">
        <f ca="1">DI67+DR67</f>
        <v>69.558499999999995</v>
      </c>
      <c r="DU67" s="48">
        <f ca="1">DI67-DR67</f>
        <v>-111.32850000000001</v>
      </c>
    </row>
    <row r="68" spans="1:125" x14ac:dyDescent="0.35">
      <c r="B68" s="8">
        <f>B67+1</f>
        <v>6</v>
      </c>
      <c r="C68" s="8" t="s">
        <v>10</v>
      </c>
      <c r="D68" s="6">
        <f ca="1">INDEX(E$7:E$30,B68,1)</f>
        <v>-58.671999999999997</v>
      </c>
      <c r="E68" s="6">
        <f ca="1">INDEX(F$7:F$30,B68,1)</f>
        <v>-36.203000000000003</v>
      </c>
      <c r="F68" s="6">
        <f ca="1">INDEX(G$7:G$30,B68,1)</f>
        <v>-82.843999999999994</v>
      </c>
      <c r="G68" s="6">
        <f ca="1">INDEX(H$7:H$30,B68,1)</f>
        <v>-31.489000000000001</v>
      </c>
      <c r="H68" s="6">
        <f ca="1">INDEX(I$7:I$30,B68,1)</f>
        <v>-5.1660000000000004</v>
      </c>
      <c r="I68" s="6">
        <f ca="1">INDEX(J$7:J$30,B68,1)</f>
        <v>-7.601</v>
      </c>
      <c r="J68" s="24">
        <f t="shared" ref="J68:J70" ca="1" si="164">(ABS(F68)+ABS(H68))*SIGN(F68)</f>
        <v>-88.009999999999991</v>
      </c>
      <c r="K68" s="24">
        <f t="shared" ref="K68:K70" ca="1" si="165">(ABS(G68)+ABS(I68))*SIGN(G68)</f>
        <v>-39.090000000000003</v>
      </c>
      <c r="L68" s="24">
        <f t="shared" ref="L68:L70" ca="1" si="166">(ABS(J68)+0.3*ABS(K68))*SIGN(J68)</f>
        <v>-99.736999999999995</v>
      </c>
      <c r="M68" s="24">
        <f t="shared" ca="1" si="157"/>
        <v>-65.492999999999995</v>
      </c>
      <c r="N68" s="24">
        <f ca="1">IF($C$2&lt;=$C$3,L68,M68)</f>
        <v>-99.736999999999995</v>
      </c>
      <c r="O68" s="48">
        <f t="shared" ref="O68:O70" ca="1" si="167">D68</f>
        <v>-58.671999999999997</v>
      </c>
      <c r="P68" s="48">
        <f t="shared" ref="P68:P70" ca="1" si="168">E68+N68</f>
        <v>-135.94</v>
      </c>
      <c r="Q68" s="48">
        <f t="shared" ref="Q68:Q70" ca="1" si="169">E68-N68</f>
        <v>63.533999999999992</v>
      </c>
      <c r="S68" s="38"/>
      <c r="T68" s="8">
        <f>T67+1</f>
        <v>6</v>
      </c>
      <c r="U68" s="8" t="s">
        <v>10</v>
      </c>
      <c r="V68" s="6">
        <f ca="1">INDEX(W$7:W$30,T68,1)</f>
        <v>-64.494</v>
      </c>
      <c r="W68" s="6">
        <f ca="1">INDEX(X$7:X$30,T68,1)</f>
        <v>-40.226999999999997</v>
      </c>
      <c r="X68" s="6">
        <f ca="1">INDEX(Y$7:Y$30,T68,1)</f>
        <v>-93.078000000000003</v>
      </c>
      <c r="Y68" s="6">
        <f ca="1">INDEX(Z$7:Z$30,T68,1)</f>
        <v>-35.344000000000001</v>
      </c>
      <c r="Z68" s="6">
        <f ca="1">INDEX(AA$7:AA$30,T68,1)</f>
        <v>-5.8</v>
      </c>
      <c r="AA68" s="6">
        <f ca="1">INDEX(AB$7:AB$30,T68,1)</f>
        <v>-8.5329999999999995</v>
      </c>
      <c r="AB68" s="24">
        <f t="shared" ref="AB68:AB70" ca="1" si="170">(ABS(X68)+ABS(Z68))*SIGN(X68)</f>
        <v>-98.878</v>
      </c>
      <c r="AC68" s="24">
        <f t="shared" ref="AC68:AC70" ca="1" si="171">(ABS(Y68)+ABS(AA68))*SIGN(Y68)</f>
        <v>-43.877000000000002</v>
      </c>
      <c r="AD68" s="24">
        <f t="shared" ref="AD68:AD70" ca="1" si="172">(ABS(AB68)+0.3*ABS(AC68))*SIGN(AB68)</f>
        <v>-112.0411</v>
      </c>
      <c r="AE68" s="24">
        <f t="shared" ca="1" si="158"/>
        <v>-73.540400000000005</v>
      </c>
      <c r="AF68" s="24">
        <f ca="1">IF($C$2&lt;=$C$3,AD68,AE68)</f>
        <v>-112.0411</v>
      </c>
      <c r="AG68" s="48">
        <f t="shared" ref="AG68:AG70" ca="1" si="173">V68</f>
        <v>-64.494</v>
      </c>
      <c r="AH68" s="48">
        <f t="shared" ref="AH68:AH70" ca="1" si="174">W68+AF68</f>
        <v>-152.2681</v>
      </c>
      <c r="AI68" s="48">
        <f t="shared" ref="AI68:AI70" ca="1" si="175">W68-AF68</f>
        <v>71.814099999999996</v>
      </c>
      <c r="AK68" s="38"/>
      <c r="AL68" s="8">
        <f>AL67+1</f>
        <v>6</v>
      </c>
      <c r="AM68" s="8" t="s">
        <v>10</v>
      </c>
      <c r="AN68" s="6">
        <f ca="1">INDEX(AO$7:AO$30,AL68,1)</f>
        <v>-42.228000000000002</v>
      </c>
      <c r="AO68" s="6">
        <f ca="1">INDEX(AP$7:AP$30,AL68,1)</f>
        <v>-26.974</v>
      </c>
      <c r="AP68" s="6">
        <f ca="1">INDEX(AQ$7:AQ$30,AL68,1)</f>
        <v>-51.256</v>
      </c>
      <c r="AQ68" s="6">
        <f ca="1">INDEX(AR$7:AR$30,AL68,1)</f>
        <v>-19.419</v>
      </c>
      <c r="AR68" s="6">
        <f ca="1">INDEX(AS$7:AS$30,AL68,1)</f>
        <v>-3.1859999999999999</v>
      </c>
      <c r="AS68" s="6">
        <f ca="1">INDEX(AT$7:AT$30,AL68,1)</f>
        <v>-4.6879999999999997</v>
      </c>
      <c r="AT68" s="24">
        <f t="shared" ref="AT68:AT70" ca="1" si="176">(ABS(AP68)+ABS(AR68))*SIGN(AP68)</f>
        <v>-54.442</v>
      </c>
      <c r="AU68" s="24">
        <f t="shared" ref="AU68:AU70" ca="1" si="177">(ABS(AQ68)+ABS(AS68))*SIGN(AQ68)</f>
        <v>-24.106999999999999</v>
      </c>
      <c r="AV68" s="24">
        <f t="shared" ref="AV68:AV70" ca="1" si="178">(ABS(AT68)+0.3*ABS(AU68))*SIGN(AT68)</f>
        <v>-61.674099999999996</v>
      </c>
      <c r="AW68" s="24">
        <f t="shared" ca="1" si="159"/>
        <v>-40.439599999999999</v>
      </c>
      <c r="AX68" s="24">
        <f ca="1">IF($C$2&lt;=$C$3,AV68,AW68)</f>
        <v>-61.674099999999996</v>
      </c>
      <c r="AY68" s="48">
        <f t="shared" ref="AY68:AY70" ca="1" si="179">AN68</f>
        <v>-42.228000000000002</v>
      </c>
      <c r="AZ68" s="48">
        <f t="shared" ref="AZ68:AZ70" ca="1" si="180">AO68+AX68</f>
        <v>-88.648099999999999</v>
      </c>
      <c r="BA68" s="48">
        <f t="shared" ref="BA68:BA70" ca="1" si="181">AO68-AX68</f>
        <v>34.700099999999992</v>
      </c>
      <c r="BC68" s="38"/>
      <c r="BD68" s="8">
        <f>BD67+1</f>
        <v>6</v>
      </c>
      <c r="BE68" s="8" t="s">
        <v>10</v>
      </c>
      <c r="BF68" s="6">
        <f ca="1">INDEX(BG$7:BG$30,BD68,1)</f>
        <v>-39.244999999999997</v>
      </c>
      <c r="BG68" s="6">
        <f ca="1">INDEX(BH$7:BH$30,BD68,1)</f>
        <v>-24.741</v>
      </c>
      <c r="BH68" s="6">
        <f ca="1">INDEX(BI$7:BI$30,BD68,1)</f>
        <v>-86.337000000000003</v>
      </c>
      <c r="BI68" s="6">
        <f ca="1">INDEX(BJ$7:BJ$30,BD68,1)</f>
        <v>-32.737000000000002</v>
      </c>
      <c r="BJ68" s="6">
        <f ca="1">INDEX(BK$7:BK$30,BD68,1)</f>
        <v>-5.3730000000000002</v>
      </c>
      <c r="BK68" s="6">
        <f ca="1">INDEX(BL$7:BL$30,BD68,1)</f>
        <v>-7.9050000000000002</v>
      </c>
      <c r="BL68" s="24">
        <f t="shared" ref="BL68:BL70" ca="1" si="182">(ABS(BH68)+ABS(BJ68))*SIGN(BH68)</f>
        <v>-91.710000000000008</v>
      </c>
      <c r="BM68" s="24">
        <f t="shared" ref="BM68:BM70" ca="1" si="183">(ABS(BI68)+ABS(BK68))*SIGN(BI68)</f>
        <v>-40.642000000000003</v>
      </c>
      <c r="BN68" s="24">
        <f t="shared" ref="BN68:BN70" ca="1" si="184">(ABS(BL68)+0.3*ABS(BM68))*SIGN(BL68)</f>
        <v>-103.90260000000001</v>
      </c>
      <c r="BO68" s="24">
        <f t="shared" ca="1" si="160"/>
        <v>-68.155000000000001</v>
      </c>
      <c r="BP68" s="24">
        <f ca="1">IF($C$2&lt;=$C$3,BN68,BO68)</f>
        <v>-103.90260000000001</v>
      </c>
      <c r="BQ68" s="48">
        <f t="shared" ref="BQ68:BQ70" ca="1" si="185">BF68</f>
        <v>-39.244999999999997</v>
      </c>
      <c r="BR68" s="48">
        <f t="shared" ref="BR68:BR70" ca="1" si="186">BG68+BP68</f>
        <v>-128.64359999999999</v>
      </c>
      <c r="BS68" s="48">
        <f t="shared" ref="BS68:BS70" ca="1" si="187">BG68-BP68</f>
        <v>79.161600000000007</v>
      </c>
      <c r="BU68" s="38"/>
      <c r="BV68" s="8">
        <f>BV67+1</f>
        <v>6</v>
      </c>
      <c r="BW68" s="8" t="s">
        <v>10</v>
      </c>
      <c r="BX68" s="6">
        <f ca="1">INDEX(BY$7:BY$30,BV68,1)</f>
        <v>-73.676000000000002</v>
      </c>
      <c r="BY68" s="6">
        <f ca="1">INDEX(BZ$7:BZ$30,BV68,1)</f>
        <v>-45.747</v>
      </c>
      <c r="BZ68" s="6">
        <f ca="1">INDEX(CA$7:CA$30,BV68,1)</f>
        <v>-91.41</v>
      </c>
      <c r="CA68" s="6">
        <f ca="1">INDEX(CB$7:CB$30,BV68,1)</f>
        <v>-34.676000000000002</v>
      </c>
      <c r="CB68" s="6">
        <f ca="1">INDEX(CC$7:CC$30,BV68,1)</f>
        <v>-5.6909999999999998</v>
      </c>
      <c r="CC68" s="6">
        <f ca="1">INDEX(CD$7:CD$30,BV68,1)</f>
        <v>-8.3729999999999993</v>
      </c>
      <c r="CD68" s="24">
        <f t="shared" ref="CD68:CD70" ca="1" si="188">(ABS(BZ68)+ABS(CB68))*SIGN(BZ68)</f>
        <v>-97.100999999999999</v>
      </c>
      <c r="CE68" s="24">
        <f t="shared" ref="CE68:CE70" ca="1" si="189">(ABS(CA68)+ABS(CC68))*SIGN(CA68)</f>
        <v>-43.048999999999999</v>
      </c>
      <c r="CF68" s="24">
        <f t="shared" ref="CF68:CF70" ca="1" si="190">(ABS(CD68)+0.3*ABS(CE68))*SIGN(CD68)</f>
        <v>-110.0157</v>
      </c>
      <c r="CG68" s="24">
        <f t="shared" ca="1" si="161"/>
        <v>-72.179299999999998</v>
      </c>
      <c r="CH68" s="24">
        <f ca="1">IF($C$2&lt;=$C$3,CF68,CG68)</f>
        <v>-110.0157</v>
      </c>
      <c r="CI68" s="48">
        <f t="shared" ref="CI68:CI70" ca="1" si="191">BX68</f>
        <v>-73.676000000000002</v>
      </c>
      <c r="CJ68" s="48">
        <f t="shared" ref="CJ68:CJ70" ca="1" si="192">BY68+CH68</f>
        <v>-155.7627</v>
      </c>
      <c r="CK68" s="48">
        <f t="shared" ref="CK68:CK70" ca="1" si="193">BY68-CH68</f>
        <v>64.268699999999995</v>
      </c>
      <c r="CM68" s="38"/>
      <c r="CN68" s="8">
        <f>CN67+1</f>
        <v>6</v>
      </c>
      <c r="CO68" s="8" t="s">
        <v>10</v>
      </c>
      <c r="CP68" s="6">
        <f ca="1">INDEX(CQ$7:CQ$30,CN68,1)</f>
        <v>-54.213999999999999</v>
      </c>
      <c r="CQ68" s="6">
        <f ca="1">INDEX(CR$7:CR$30,CN68,1)</f>
        <v>-33.737000000000002</v>
      </c>
      <c r="CR68" s="6">
        <f ca="1">INDEX(CS$7:CS$30,CN68,1)</f>
        <v>-60.51</v>
      </c>
      <c r="CS68" s="6">
        <f ca="1">INDEX(CT$7:CT$30,CN68,1)</f>
        <v>-23.004999999999999</v>
      </c>
      <c r="CT68" s="6">
        <f ca="1">INDEX(CU$7:CU$30,CN68,1)</f>
        <v>-3.774</v>
      </c>
      <c r="CU68" s="6">
        <f ca="1">INDEX(CV$7:CV$30,CN68,1)</f>
        <v>-5.5519999999999996</v>
      </c>
      <c r="CV68" s="24">
        <f t="shared" ref="CV68:CV70" ca="1" si="194">(ABS(CR68)+ABS(CT68))*SIGN(CR68)</f>
        <v>-64.283999999999992</v>
      </c>
      <c r="CW68" s="24">
        <f t="shared" ref="CW68:CW70" ca="1" si="195">(ABS(CS68)+ABS(CU68))*SIGN(CS68)</f>
        <v>-28.556999999999999</v>
      </c>
      <c r="CX68" s="24">
        <f t="shared" ref="CX68:CX70" ca="1" si="196">(ABS(CV68)+0.3*ABS(CW68))*SIGN(CV68)</f>
        <v>-72.851099999999988</v>
      </c>
      <c r="CY68" s="24">
        <f t="shared" ca="1" si="162"/>
        <v>-47.842199999999991</v>
      </c>
      <c r="CZ68" s="24">
        <f ca="1">IF($C$2&lt;=$C$3,CX68,CY68)</f>
        <v>-72.851099999999988</v>
      </c>
      <c r="DA68" s="48">
        <f t="shared" ref="DA68:DA70" ca="1" si="197">CP68</f>
        <v>-54.213999999999999</v>
      </c>
      <c r="DB68" s="48">
        <f t="shared" ref="DB68:DB70" ca="1" si="198">CQ68+CZ68</f>
        <v>-106.5881</v>
      </c>
      <c r="DC68" s="48">
        <f t="shared" ref="DC68:DC70" ca="1" si="199">CQ68-CZ68</f>
        <v>39.114099999999986</v>
      </c>
      <c r="DE68" s="38"/>
      <c r="DF68" s="8">
        <f>DF67+1</f>
        <v>6</v>
      </c>
      <c r="DG68" s="8" t="s">
        <v>10</v>
      </c>
      <c r="DH68" s="6">
        <f ca="1">INDEX(DI$7:DI$30,DF68,1)</f>
        <v>-54.213999999999999</v>
      </c>
      <c r="DI68" s="6">
        <f ca="1">INDEX(DJ$7:DJ$30,DF68,1)</f>
        <v>-33.737000000000002</v>
      </c>
      <c r="DJ68" s="6">
        <f ca="1">INDEX(DK$7:DK$30,DF68,1)</f>
        <v>-60.51</v>
      </c>
      <c r="DK68" s="6">
        <f ca="1">INDEX(DL$7:DL$30,DF68,1)</f>
        <v>-23.004999999999999</v>
      </c>
      <c r="DL68" s="6">
        <f ca="1">INDEX(DM$7:DM$30,DF68,1)</f>
        <v>-3.774</v>
      </c>
      <c r="DM68" s="6">
        <f ca="1">INDEX(DN$7:DN$30,DF68,1)</f>
        <v>-5.5519999999999996</v>
      </c>
      <c r="DN68" s="24">
        <f t="shared" ref="DN68:DN70" ca="1" si="200">(ABS(DJ68)+ABS(DL68))*SIGN(DJ68)</f>
        <v>-64.283999999999992</v>
      </c>
      <c r="DO68" s="24">
        <f t="shared" ref="DO68:DO70" ca="1" si="201">(ABS(DK68)+ABS(DM68))*SIGN(DK68)</f>
        <v>-28.556999999999999</v>
      </c>
      <c r="DP68" s="24">
        <f t="shared" ref="DP68:DP70" ca="1" si="202">(ABS(DN68)+0.3*ABS(DO68))*SIGN(DN68)</f>
        <v>-72.851099999999988</v>
      </c>
      <c r="DQ68" s="24">
        <f t="shared" ca="1" si="163"/>
        <v>-47.842199999999991</v>
      </c>
      <c r="DR68" s="24">
        <f ca="1">IF($C$2&lt;=$C$3,DP68,DQ68)</f>
        <v>-72.851099999999988</v>
      </c>
      <c r="DS68" s="48">
        <f t="shared" ref="DS68:DS70" ca="1" si="203">DH68</f>
        <v>-54.213999999999999</v>
      </c>
      <c r="DT68" s="48">
        <f t="shared" ref="DT68:DT70" ca="1" si="204">DI68+DR68</f>
        <v>-106.5881</v>
      </c>
      <c r="DU68" s="48">
        <f t="shared" ref="DU68:DU70" ca="1" si="205">DI68-DR68</f>
        <v>39.114099999999986</v>
      </c>
    </row>
    <row r="69" spans="1:125" x14ac:dyDescent="0.35">
      <c r="B69" s="8">
        <f t="shared" ref="B69:B70" si="206">B68+1</f>
        <v>7</v>
      </c>
      <c r="C69" s="8" t="s">
        <v>9</v>
      </c>
      <c r="D69" s="6">
        <f ca="1">INDEX(E$7:E$30,B69,1)</f>
        <v>106.417</v>
      </c>
      <c r="E69" s="6">
        <f ca="1">INDEX(F$7:F$30,B69,1)</f>
        <v>66.593999999999994</v>
      </c>
      <c r="F69" s="6">
        <f ca="1">INDEX(G$7:G$30,B69,1)</f>
        <v>-40.030999999999999</v>
      </c>
      <c r="G69" s="6">
        <f ca="1">INDEX(H$7:H$30,B69,1)</f>
        <v>-15.215999999999999</v>
      </c>
      <c r="H69" s="6">
        <f ca="1">INDEX(I$7:I$30,B69,1)</f>
        <v>-2.496</v>
      </c>
      <c r="I69" s="6">
        <f ca="1">INDEX(J$7:J$30,B69,1)</f>
        <v>-3.673</v>
      </c>
      <c r="J69" s="24">
        <f t="shared" ca="1" si="164"/>
        <v>-42.527000000000001</v>
      </c>
      <c r="K69" s="24">
        <f t="shared" ca="1" si="165"/>
        <v>-18.888999999999999</v>
      </c>
      <c r="L69" s="24">
        <f t="shared" ca="1" si="166"/>
        <v>-48.1937</v>
      </c>
      <c r="M69" s="24">
        <f t="shared" ca="1" si="157"/>
        <v>-31.647100000000002</v>
      </c>
      <c r="N69" s="24">
        <f ca="1">IF($C$2&lt;=$C$3,L69,M69)</f>
        <v>-48.1937</v>
      </c>
      <c r="O69" s="24">
        <f t="shared" ca="1" si="167"/>
        <v>106.417</v>
      </c>
      <c r="P69" s="24">
        <f t="shared" ca="1" si="168"/>
        <v>18.400299999999994</v>
      </c>
      <c r="Q69" s="24">
        <f t="shared" ca="1" si="169"/>
        <v>114.7877</v>
      </c>
      <c r="S69" s="38"/>
      <c r="T69" s="8">
        <f t="shared" ref="T69:T70" si="207">T68+1</f>
        <v>7</v>
      </c>
      <c r="U69" s="8" t="s">
        <v>9</v>
      </c>
      <c r="V69" s="6">
        <f ca="1">INDEX(W$7:W$30,T69,1)</f>
        <v>85.162000000000006</v>
      </c>
      <c r="W69" s="6">
        <f ca="1">INDEX(X$7:X$30,T69,1)</f>
        <v>53.121000000000002</v>
      </c>
      <c r="X69" s="6">
        <f ca="1">INDEX(Y$7:Y$30,T69,1)</f>
        <v>-49.119</v>
      </c>
      <c r="Y69" s="6">
        <f ca="1">INDEX(Z$7:Z$30,T69,1)</f>
        <v>-18.649999999999999</v>
      </c>
      <c r="Z69" s="6">
        <f ca="1">INDEX(AA$7:AA$30,T69,1)</f>
        <v>-3.0609999999999999</v>
      </c>
      <c r="AA69" s="6">
        <f ca="1">INDEX(AB$7:AB$30,T69,1)</f>
        <v>-4.5030000000000001</v>
      </c>
      <c r="AB69" s="24">
        <f t="shared" ca="1" si="170"/>
        <v>-52.18</v>
      </c>
      <c r="AC69" s="24">
        <f t="shared" ca="1" si="171"/>
        <v>-23.152999999999999</v>
      </c>
      <c r="AD69" s="24">
        <f t="shared" ca="1" si="172"/>
        <v>-59.125900000000001</v>
      </c>
      <c r="AE69" s="24">
        <f t="shared" ca="1" si="158"/>
        <v>-38.807000000000002</v>
      </c>
      <c r="AF69" s="24">
        <f ca="1">IF($C$2&lt;=$C$3,AD69,AE69)</f>
        <v>-59.125900000000001</v>
      </c>
      <c r="AG69" s="24">
        <f t="shared" ca="1" si="173"/>
        <v>85.162000000000006</v>
      </c>
      <c r="AH69" s="24">
        <f t="shared" ca="1" si="174"/>
        <v>-6.0048999999999992</v>
      </c>
      <c r="AI69" s="24">
        <f t="shared" ca="1" si="175"/>
        <v>112.24690000000001</v>
      </c>
      <c r="AK69" s="38"/>
      <c r="AL69" s="8">
        <f t="shared" ref="AL69:AL70" si="208">AL68+1</f>
        <v>7</v>
      </c>
      <c r="AM69" s="8" t="s">
        <v>9</v>
      </c>
      <c r="AN69" s="6">
        <f ca="1">INDEX(AO$7:AO$30,AL69,1)</f>
        <v>59.491999999999997</v>
      </c>
      <c r="AO69" s="6">
        <f ca="1">INDEX(AP$7:AP$30,AL69,1)</f>
        <v>38.332000000000001</v>
      </c>
      <c r="AP69" s="6">
        <f ca="1">INDEX(AQ$7:AQ$30,AL69,1)</f>
        <v>-43.63</v>
      </c>
      <c r="AQ69" s="6">
        <f ca="1">INDEX(AR$7:AR$30,AL69,1)</f>
        <v>-16.533000000000001</v>
      </c>
      <c r="AR69" s="6">
        <f ca="1">INDEX(AS$7:AS$30,AL69,1)</f>
        <v>-2.7130000000000001</v>
      </c>
      <c r="AS69" s="6">
        <f ca="1">INDEX(AT$7:AT$30,AL69,1)</f>
        <v>-3.992</v>
      </c>
      <c r="AT69" s="24">
        <f t="shared" ca="1" si="176"/>
        <v>-46.343000000000004</v>
      </c>
      <c r="AU69" s="24">
        <f t="shared" ca="1" si="177"/>
        <v>-20.525000000000002</v>
      </c>
      <c r="AV69" s="24">
        <f t="shared" ca="1" si="178"/>
        <v>-52.500500000000002</v>
      </c>
      <c r="AW69" s="24">
        <f t="shared" ca="1" si="159"/>
        <v>-34.427900000000001</v>
      </c>
      <c r="AX69" s="24">
        <f ca="1">IF($C$2&lt;=$C$3,AV69,AW69)</f>
        <v>-52.500500000000002</v>
      </c>
      <c r="AY69" s="24">
        <f t="shared" ca="1" si="179"/>
        <v>59.491999999999997</v>
      </c>
      <c r="AZ69" s="24">
        <f t="shared" ca="1" si="180"/>
        <v>-14.168500000000002</v>
      </c>
      <c r="BA69" s="24">
        <f t="shared" ca="1" si="181"/>
        <v>90.83250000000001</v>
      </c>
      <c r="BC69" s="38"/>
      <c r="BD69" s="8">
        <f t="shared" ref="BD69:BD70" si="209">BD68+1</f>
        <v>7</v>
      </c>
      <c r="BE69" s="8" t="s">
        <v>9</v>
      </c>
      <c r="BF69" s="6">
        <f ca="1">INDEX(BG$7:BG$30,BD69,1)</f>
        <v>85.162999999999997</v>
      </c>
      <c r="BG69" s="6">
        <f ca="1">INDEX(BH$7:BH$30,BD69,1)</f>
        <v>52.835999999999999</v>
      </c>
      <c r="BH69" s="6">
        <f ca="1">INDEX(BI$7:BI$30,BD69,1)</f>
        <v>-42.222000000000001</v>
      </c>
      <c r="BI69" s="6">
        <f ca="1">INDEX(BJ$7:BJ$30,BD69,1)</f>
        <v>-16.010000000000002</v>
      </c>
      <c r="BJ69" s="6">
        <f ca="1">INDEX(BK$7:BK$30,BD69,1)</f>
        <v>-2.6269999999999998</v>
      </c>
      <c r="BK69" s="6">
        <f ca="1">INDEX(BL$7:BL$30,BD69,1)</f>
        <v>-3.8650000000000002</v>
      </c>
      <c r="BL69" s="24">
        <f t="shared" ca="1" si="182"/>
        <v>-44.849000000000004</v>
      </c>
      <c r="BM69" s="24">
        <f t="shared" ca="1" si="183"/>
        <v>-19.875</v>
      </c>
      <c r="BN69" s="24">
        <f t="shared" ca="1" si="184"/>
        <v>-50.811500000000002</v>
      </c>
      <c r="BO69" s="24">
        <f t="shared" ca="1" si="160"/>
        <v>-33.329700000000003</v>
      </c>
      <c r="BP69" s="24">
        <f ca="1">IF($C$2&lt;=$C$3,BN69,BO69)</f>
        <v>-50.811500000000002</v>
      </c>
      <c r="BQ69" s="24">
        <f t="shared" ca="1" si="185"/>
        <v>85.162999999999997</v>
      </c>
      <c r="BR69" s="24">
        <f t="shared" ca="1" si="186"/>
        <v>2.0244999999999962</v>
      </c>
      <c r="BS69" s="24">
        <f t="shared" ca="1" si="187"/>
        <v>103.64750000000001</v>
      </c>
      <c r="BU69" s="38"/>
      <c r="BV69" s="8">
        <f t="shared" ref="BV69:BV70" si="210">BV68+1</f>
        <v>7</v>
      </c>
      <c r="BW69" s="8" t="s">
        <v>9</v>
      </c>
      <c r="BX69" s="6">
        <f ca="1">INDEX(BY$7:BY$30,BV69,1)</f>
        <v>107.664</v>
      </c>
      <c r="BY69" s="6">
        <f ca="1">INDEX(BZ$7:BZ$30,BV69,1)</f>
        <v>66.960999999999999</v>
      </c>
      <c r="BZ69" s="6">
        <f ca="1">INDEX(CA$7:CA$30,BV69,1)</f>
        <v>-43.332999999999998</v>
      </c>
      <c r="CA69" s="6">
        <f ca="1">INDEX(CB$7:CB$30,BV69,1)</f>
        <v>-16.440000000000001</v>
      </c>
      <c r="CB69" s="6">
        <f ca="1">INDEX(CC$7:CC$30,BV69,1)</f>
        <v>-2.698</v>
      </c>
      <c r="CC69" s="6">
        <f ca="1">INDEX(CD$7:CD$30,BV69,1)</f>
        <v>-3.97</v>
      </c>
      <c r="CD69" s="24">
        <f t="shared" ca="1" si="188"/>
        <v>-46.030999999999999</v>
      </c>
      <c r="CE69" s="24">
        <f t="shared" ca="1" si="189"/>
        <v>-20.41</v>
      </c>
      <c r="CF69" s="24">
        <f t="shared" ca="1" si="190"/>
        <v>-52.153999999999996</v>
      </c>
      <c r="CG69" s="24">
        <f t="shared" ca="1" si="161"/>
        <v>-34.219299999999997</v>
      </c>
      <c r="CH69" s="24">
        <f ca="1">IF($C$2&lt;=$C$3,CF69,CG69)</f>
        <v>-52.153999999999996</v>
      </c>
      <c r="CI69" s="24">
        <f t="shared" ca="1" si="191"/>
        <v>107.664</v>
      </c>
      <c r="CJ69" s="24">
        <f t="shared" ca="1" si="192"/>
        <v>14.807000000000002</v>
      </c>
      <c r="CK69" s="24">
        <f t="shared" ca="1" si="193"/>
        <v>119.11499999999999</v>
      </c>
      <c r="CM69" s="38"/>
      <c r="CN69" s="8">
        <f t="shared" ref="CN69:CN70" si="211">CN68+1</f>
        <v>7</v>
      </c>
      <c r="CO69" s="8" t="s">
        <v>9</v>
      </c>
      <c r="CP69" s="6">
        <f ca="1">INDEX(CQ$7:CQ$30,CN69,1)</f>
        <v>86.918999999999997</v>
      </c>
      <c r="CQ69" s="6">
        <f ca="1">INDEX(CR$7:CR$30,CN69,1)</f>
        <v>54.012</v>
      </c>
      <c r="CR69" s="6">
        <f ca="1">INDEX(CS$7:CS$30,CN69,1)</f>
        <v>-37.673999999999999</v>
      </c>
      <c r="CS69" s="6">
        <f ca="1">INDEX(CT$7:CT$30,CN69,1)</f>
        <v>-14.326000000000001</v>
      </c>
      <c r="CT69" s="6">
        <f ca="1">INDEX(CU$7:CU$30,CN69,1)</f>
        <v>-2.35</v>
      </c>
      <c r="CU69" s="6">
        <f ca="1">INDEX(CV$7:CV$30,CN69,1)</f>
        <v>-3.4580000000000002</v>
      </c>
      <c r="CV69" s="24">
        <f t="shared" ca="1" si="194"/>
        <v>-40.024000000000001</v>
      </c>
      <c r="CW69" s="24">
        <f t="shared" ca="1" si="195"/>
        <v>-17.783999999999999</v>
      </c>
      <c r="CX69" s="24">
        <f t="shared" ca="1" si="196"/>
        <v>-45.359200000000001</v>
      </c>
      <c r="CY69" s="24">
        <f t="shared" ca="1" si="162"/>
        <v>-29.791199999999996</v>
      </c>
      <c r="CZ69" s="24">
        <f ca="1">IF($C$2&lt;=$C$3,CX69,CY69)</f>
        <v>-45.359200000000001</v>
      </c>
      <c r="DA69" s="24">
        <f t="shared" ca="1" si="197"/>
        <v>86.918999999999997</v>
      </c>
      <c r="DB69" s="24">
        <f t="shared" ca="1" si="198"/>
        <v>8.6527999999999992</v>
      </c>
      <c r="DC69" s="24">
        <f t="shared" ca="1" si="199"/>
        <v>99.371200000000002</v>
      </c>
      <c r="DE69" s="38"/>
      <c r="DF69" s="8">
        <f t="shared" ref="DF69:DF70" si="212">DF68+1</f>
        <v>7</v>
      </c>
      <c r="DG69" s="8" t="s">
        <v>9</v>
      </c>
      <c r="DH69" s="6">
        <f ca="1">INDEX(DI$7:DI$30,DF69,1)</f>
        <v>86.918999999999997</v>
      </c>
      <c r="DI69" s="6">
        <f ca="1">INDEX(DJ$7:DJ$30,DF69,1)</f>
        <v>54.012</v>
      </c>
      <c r="DJ69" s="6">
        <f ca="1">INDEX(DK$7:DK$30,DF69,1)</f>
        <v>-37.673999999999999</v>
      </c>
      <c r="DK69" s="6">
        <f ca="1">INDEX(DL$7:DL$30,DF69,1)</f>
        <v>-14.326000000000001</v>
      </c>
      <c r="DL69" s="6">
        <f ca="1">INDEX(DM$7:DM$30,DF69,1)</f>
        <v>-2.35</v>
      </c>
      <c r="DM69" s="6">
        <f ca="1">INDEX(DN$7:DN$30,DF69,1)</f>
        <v>-3.4580000000000002</v>
      </c>
      <c r="DN69" s="24">
        <f t="shared" ca="1" si="200"/>
        <v>-40.024000000000001</v>
      </c>
      <c r="DO69" s="24">
        <f t="shared" ca="1" si="201"/>
        <v>-17.783999999999999</v>
      </c>
      <c r="DP69" s="24">
        <f t="shared" ca="1" si="202"/>
        <v>-45.359200000000001</v>
      </c>
      <c r="DQ69" s="24">
        <f t="shared" ca="1" si="163"/>
        <v>-29.791199999999996</v>
      </c>
      <c r="DR69" s="24">
        <f ca="1">IF($C$2&lt;=$C$3,DP69,DQ69)</f>
        <v>-45.359200000000001</v>
      </c>
      <c r="DS69" s="24">
        <f t="shared" ca="1" si="203"/>
        <v>86.918999999999997</v>
      </c>
      <c r="DT69" s="24">
        <f t="shared" ca="1" si="204"/>
        <v>8.6527999999999992</v>
      </c>
      <c r="DU69" s="24">
        <f t="shared" ca="1" si="205"/>
        <v>99.371200000000002</v>
      </c>
    </row>
    <row r="70" spans="1:125" x14ac:dyDescent="0.35">
      <c r="B70" s="8">
        <f t="shared" si="206"/>
        <v>8</v>
      </c>
      <c r="C70" s="8" t="s">
        <v>8</v>
      </c>
      <c r="D70" s="6">
        <f ca="1">INDEX(E$7:E$30,B70,1)</f>
        <v>-96.671999999999997</v>
      </c>
      <c r="E70" s="6">
        <f ca="1">INDEX(F$7:F$30,B70,1)</f>
        <v>-60.084000000000003</v>
      </c>
      <c r="F70" s="6">
        <f ca="1">INDEX(G$7:G$30,B70,1)</f>
        <v>-40.030999999999999</v>
      </c>
      <c r="G70" s="6">
        <f ca="1">INDEX(H$7:H$30,B70,1)</f>
        <v>-15.215999999999999</v>
      </c>
      <c r="H70" s="6">
        <f ca="1">INDEX(I$7:I$30,B70,1)</f>
        <v>-2.496</v>
      </c>
      <c r="I70" s="6">
        <f ca="1">INDEX(J$7:J$30,B70,1)</f>
        <v>-3.673</v>
      </c>
      <c r="J70" s="24">
        <f t="shared" ca="1" si="164"/>
        <v>-42.527000000000001</v>
      </c>
      <c r="K70" s="24">
        <f t="shared" ca="1" si="165"/>
        <v>-18.888999999999999</v>
      </c>
      <c r="L70" s="24">
        <f t="shared" ca="1" si="166"/>
        <v>-48.1937</v>
      </c>
      <c r="M70" s="24">
        <f t="shared" ca="1" si="157"/>
        <v>-31.647100000000002</v>
      </c>
      <c r="N70" s="24">
        <f ca="1">IF($C$2&lt;=$C$3,L70,M70)</f>
        <v>-48.1937</v>
      </c>
      <c r="O70" s="24">
        <f t="shared" ca="1" si="167"/>
        <v>-96.671999999999997</v>
      </c>
      <c r="P70" s="24">
        <f t="shared" ca="1" si="168"/>
        <v>-108.27770000000001</v>
      </c>
      <c r="Q70" s="24">
        <f t="shared" ca="1" si="169"/>
        <v>-11.890300000000003</v>
      </c>
      <c r="S70" s="38"/>
      <c r="T70" s="8">
        <f t="shared" si="207"/>
        <v>8</v>
      </c>
      <c r="U70" s="8" t="s">
        <v>8</v>
      </c>
      <c r="V70" s="6">
        <f ca="1">INDEX(W$7:W$30,T70,1)</f>
        <v>-94.311999999999998</v>
      </c>
      <c r="W70" s="6">
        <f ca="1">INDEX(X$7:X$30,T70,1)</f>
        <v>-58.826999999999998</v>
      </c>
      <c r="X70" s="6">
        <f ca="1">INDEX(Y$7:Y$30,T70,1)</f>
        <v>-49.119</v>
      </c>
      <c r="Y70" s="6">
        <f ca="1">INDEX(Z$7:Z$30,T70,1)</f>
        <v>-18.649999999999999</v>
      </c>
      <c r="Z70" s="6">
        <f ca="1">INDEX(AA$7:AA$30,T70,1)</f>
        <v>-3.0609999999999999</v>
      </c>
      <c r="AA70" s="6">
        <f ca="1">INDEX(AB$7:AB$30,T70,1)</f>
        <v>-4.5030000000000001</v>
      </c>
      <c r="AB70" s="24">
        <f t="shared" ca="1" si="170"/>
        <v>-52.18</v>
      </c>
      <c r="AC70" s="24">
        <f t="shared" ca="1" si="171"/>
        <v>-23.152999999999999</v>
      </c>
      <c r="AD70" s="24">
        <f t="shared" ca="1" si="172"/>
        <v>-59.125900000000001</v>
      </c>
      <c r="AE70" s="24">
        <f t="shared" ca="1" si="158"/>
        <v>-38.807000000000002</v>
      </c>
      <c r="AF70" s="24">
        <f ca="1">IF($C$2&lt;=$C$3,AD70,AE70)</f>
        <v>-59.125900000000001</v>
      </c>
      <c r="AG70" s="24">
        <f t="shared" ca="1" si="173"/>
        <v>-94.311999999999998</v>
      </c>
      <c r="AH70" s="24">
        <f t="shared" ca="1" si="174"/>
        <v>-117.9529</v>
      </c>
      <c r="AI70" s="24">
        <f t="shared" ca="1" si="175"/>
        <v>0.29890000000000327</v>
      </c>
      <c r="AK70" s="38"/>
      <c r="AL70" s="8">
        <f t="shared" si="208"/>
        <v>8</v>
      </c>
      <c r="AM70" s="8" t="s">
        <v>8</v>
      </c>
      <c r="AN70" s="6">
        <f ca="1">INDEX(AO$7:AO$30,AL70,1)</f>
        <v>-65.947999999999993</v>
      </c>
      <c r="AO70" s="6">
        <f ca="1">INDEX(AP$7:AP$30,AL70,1)</f>
        <v>-42.564</v>
      </c>
      <c r="AP70" s="6">
        <f ca="1">INDEX(AQ$7:AQ$30,AL70,1)</f>
        <v>-43.63</v>
      </c>
      <c r="AQ70" s="6">
        <f ca="1">INDEX(AR$7:AR$30,AL70,1)</f>
        <v>-16.533000000000001</v>
      </c>
      <c r="AR70" s="6">
        <f ca="1">INDEX(AS$7:AS$30,AL70,1)</f>
        <v>-2.7130000000000001</v>
      </c>
      <c r="AS70" s="6">
        <f ca="1">INDEX(AT$7:AT$30,AL70,1)</f>
        <v>-3.992</v>
      </c>
      <c r="AT70" s="24">
        <f t="shared" ca="1" si="176"/>
        <v>-46.343000000000004</v>
      </c>
      <c r="AU70" s="24">
        <f t="shared" ca="1" si="177"/>
        <v>-20.525000000000002</v>
      </c>
      <c r="AV70" s="24">
        <f t="shared" ca="1" si="178"/>
        <v>-52.500500000000002</v>
      </c>
      <c r="AW70" s="24">
        <f t="shared" ca="1" si="159"/>
        <v>-34.427900000000001</v>
      </c>
      <c r="AX70" s="24">
        <f ca="1">IF($C$2&lt;=$C$3,AV70,AW70)</f>
        <v>-52.500500000000002</v>
      </c>
      <c r="AY70" s="24">
        <f t="shared" ca="1" si="179"/>
        <v>-65.947999999999993</v>
      </c>
      <c r="AZ70" s="24">
        <f t="shared" ca="1" si="180"/>
        <v>-95.06450000000001</v>
      </c>
      <c r="BA70" s="24">
        <f t="shared" ca="1" si="181"/>
        <v>9.9365000000000023</v>
      </c>
      <c r="BC70" s="38"/>
      <c r="BD70" s="8">
        <f t="shared" si="209"/>
        <v>8</v>
      </c>
      <c r="BE70" s="8" t="s">
        <v>8</v>
      </c>
      <c r="BF70" s="6">
        <f ca="1">INDEX(BG$7:BG$30,BD70,1)</f>
        <v>-79.509</v>
      </c>
      <c r="BG70" s="6">
        <f ca="1">INDEX(BH$7:BH$30,BD70,1)</f>
        <v>-49.531999999999996</v>
      </c>
      <c r="BH70" s="6">
        <f ca="1">INDEX(BI$7:BI$30,BD70,1)</f>
        <v>-42.222000000000001</v>
      </c>
      <c r="BI70" s="6">
        <f ca="1">INDEX(BJ$7:BJ$30,BD70,1)</f>
        <v>-16.010000000000002</v>
      </c>
      <c r="BJ70" s="6">
        <f ca="1">INDEX(BK$7:BK$30,BD70,1)</f>
        <v>-2.6269999999999998</v>
      </c>
      <c r="BK70" s="6">
        <f ca="1">INDEX(BL$7:BL$30,BD70,1)</f>
        <v>-3.8650000000000002</v>
      </c>
      <c r="BL70" s="24">
        <f t="shared" ca="1" si="182"/>
        <v>-44.849000000000004</v>
      </c>
      <c r="BM70" s="24">
        <f t="shared" ca="1" si="183"/>
        <v>-19.875</v>
      </c>
      <c r="BN70" s="24">
        <f t="shared" ca="1" si="184"/>
        <v>-50.811500000000002</v>
      </c>
      <c r="BO70" s="24">
        <f t="shared" ca="1" si="160"/>
        <v>-33.329700000000003</v>
      </c>
      <c r="BP70" s="24">
        <f ca="1">IF($C$2&lt;=$C$3,BN70,BO70)</f>
        <v>-50.811500000000002</v>
      </c>
      <c r="BQ70" s="24">
        <f t="shared" ca="1" si="185"/>
        <v>-79.509</v>
      </c>
      <c r="BR70" s="24">
        <f t="shared" ca="1" si="186"/>
        <v>-100.34350000000001</v>
      </c>
      <c r="BS70" s="24">
        <f t="shared" ca="1" si="187"/>
        <v>1.2795000000000059</v>
      </c>
      <c r="BU70" s="38"/>
      <c r="BV70" s="8">
        <f t="shared" si="210"/>
        <v>8</v>
      </c>
      <c r="BW70" s="8" t="s">
        <v>8</v>
      </c>
      <c r="BX70" s="6">
        <f ca="1">INDEX(BY$7:BY$30,BV70,1)</f>
        <v>-108.468</v>
      </c>
      <c r="BY70" s="6">
        <f ca="1">INDEX(BZ$7:BZ$30,BV70,1)</f>
        <v>-67.397000000000006</v>
      </c>
      <c r="BZ70" s="6">
        <f ca="1">INDEX(CA$7:CA$30,BV70,1)</f>
        <v>-43.332999999999998</v>
      </c>
      <c r="CA70" s="6">
        <f ca="1">INDEX(CB$7:CB$30,BV70,1)</f>
        <v>-16.440000000000001</v>
      </c>
      <c r="CB70" s="6">
        <f ca="1">INDEX(CC$7:CC$30,BV70,1)</f>
        <v>-2.698</v>
      </c>
      <c r="CC70" s="6">
        <f ca="1">INDEX(CD$7:CD$30,BV70,1)</f>
        <v>-3.97</v>
      </c>
      <c r="CD70" s="24">
        <f t="shared" ca="1" si="188"/>
        <v>-46.030999999999999</v>
      </c>
      <c r="CE70" s="24">
        <f t="shared" ca="1" si="189"/>
        <v>-20.41</v>
      </c>
      <c r="CF70" s="24">
        <f t="shared" ca="1" si="190"/>
        <v>-52.153999999999996</v>
      </c>
      <c r="CG70" s="24">
        <f t="shared" ca="1" si="161"/>
        <v>-34.219299999999997</v>
      </c>
      <c r="CH70" s="24">
        <f ca="1">IF($C$2&lt;=$C$3,CF70,CG70)</f>
        <v>-52.153999999999996</v>
      </c>
      <c r="CI70" s="24">
        <f t="shared" ca="1" si="191"/>
        <v>-108.468</v>
      </c>
      <c r="CJ70" s="24">
        <f t="shared" ca="1" si="192"/>
        <v>-119.551</v>
      </c>
      <c r="CK70" s="24">
        <f t="shared" ca="1" si="193"/>
        <v>-15.243000000000009</v>
      </c>
      <c r="CM70" s="38"/>
      <c r="CN70" s="8">
        <f t="shared" si="211"/>
        <v>8</v>
      </c>
      <c r="CO70" s="8" t="s">
        <v>8</v>
      </c>
      <c r="CP70" s="6">
        <f ca="1">INDEX(CQ$7:CQ$30,CN70,1)</f>
        <v>-98.337000000000003</v>
      </c>
      <c r="CQ70" s="6">
        <f ca="1">INDEX(CR$7:CR$30,CN70,1)</f>
        <v>-61.152000000000001</v>
      </c>
      <c r="CR70" s="6">
        <f ca="1">INDEX(CS$7:CS$30,CN70,1)</f>
        <v>-37.673999999999999</v>
      </c>
      <c r="CS70" s="6">
        <f ca="1">INDEX(CT$7:CT$30,CN70,1)</f>
        <v>-14.326000000000001</v>
      </c>
      <c r="CT70" s="6">
        <f ca="1">INDEX(CU$7:CU$30,CN70,1)</f>
        <v>-2.35</v>
      </c>
      <c r="CU70" s="6">
        <f ca="1">INDEX(CV$7:CV$30,CN70,1)</f>
        <v>-3.4580000000000002</v>
      </c>
      <c r="CV70" s="24">
        <f t="shared" ca="1" si="194"/>
        <v>-40.024000000000001</v>
      </c>
      <c r="CW70" s="24">
        <f t="shared" ca="1" si="195"/>
        <v>-17.783999999999999</v>
      </c>
      <c r="CX70" s="24">
        <f t="shared" ca="1" si="196"/>
        <v>-45.359200000000001</v>
      </c>
      <c r="CY70" s="24">
        <f t="shared" ca="1" si="162"/>
        <v>-29.791199999999996</v>
      </c>
      <c r="CZ70" s="24">
        <f ca="1">IF($C$2&lt;=$C$3,CX70,CY70)</f>
        <v>-45.359200000000001</v>
      </c>
      <c r="DA70" s="24">
        <f t="shared" ca="1" si="197"/>
        <v>-98.337000000000003</v>
      </c>
      <c r="DB70" s="24">
        <f t="shared" ca="1" si="198"/>
        <v>-106.5112</v>
      </c>
      <c r="DC70" s="24">
        <f t="shared" ca="1" si="199"/>
        <v>-15.7928</v>
      </c>
      <c r="DE70" s="38"/>
      <c r="DF70" s="8">
        <f t="shared" si="212"/>
        <v>8</v>
      </c>
      <c r="DG70" s="8" t="s">
        <v>8</v>
      </c>
      <c r="DH70" s="6">
        <f ca="1">INDEX(DI$7:DI$30,DF70,1)</f>
        <v>-98.337000000000003</v>
      </c>
      <c r="DI70" s="6">
        <f ca="1">INDEX(DJ$7:DJ$30,DF70,1)</f>
        <v>-61.152000000000001</v>
      </c>
      <c r="DJ70" s="6">
        <f ca="1">INDEX(DK$7:DK$30,DF70,1)</f>
        <v>-37.673999999999999</v>
      </c>
      <c r="DK70" s="6">
        <f ca="1">INDEX(DL$7:DL$30,DF70,1)</f>
        <v>-14.326000000000001</v>
      </c>
      <c r="DL70" s="6">
        <f ca="1">INDEX(DM$7:DM$30,DF70,1)</f>
        <v>-2.35</v>
      </c>
      <c r="DM70" s="6">
        <f ca="1">INDEX(DN$7:DN$30,DF70,1)</f>
        <v>-3.4580000000000002</v>
      </c>
      <c r="DN70" s="24">
        <f t="shared" ca="1" si="200"/>
        <v>-40.024000000000001</v>
      </c>
      <c r="DO70" s="24">
        <f t="shared" ca="1" si="201"/>
        <v>-17.783999999999999</v>
      </c>
      <c r="DP70" s="24">
        <f t="shared" ca="1" si="202"/>
        <v>-45.359200000000001</v>
      </c>
      <c r="DQ70" s="24">
        <f t="shared" ca="1" si="163"/>
        <v>-29.791199999999996</v>
      </c>
      <c r="DR70" s="24">
        <f ca="1">IF($C$2&lt;=$C$3,DP70,DQ70)</f>
        <v>-45.359200000000001</v>
      </c>
      <c r="DS70" s="24">
        <f t="shared" ca="1" si="203"/>
        <v>-98.337000000000003</v>
      </c>
      <c r="DT70" s="24">
        <f t="shared" ca="1" si="204"/>
        <v>-106.5112</v>
      </c>
      <c r="DU70" s="24">
        <f t="shared" ca="1" si="205"/>
        <v>-15.7928</v>
      </c>
    </row>
    <row r="71" spans="1:125" x14ac:dyDescent="0.35">
      <c r="C71" s="8" t="s">
        <v>58</v>
      </c>
      <c r="D71" s="6"/>
      <c r="E71" s="6"/>
      <c r="F71" s="6"/>
      <c r="G71" s="6"/>
      <c r="H71" s="6"/>
      <c r="I71" s="6"/>
      <c r="J71" s="6"/>
      <c r="K71" s="6"/>
      <c r="O71" s="24">
        <f ca="1">MIN(P60,MAX(0,P60/2-(O67-O68)/P61/P60))</f>
        <v>2.253171515936363</v>
      </c>
      <c r="P71" s="24">
        <f ca="1">MIN(P60,MAX(0,P60/2-(P67-P68)/P62/P60))</f>
        <v>0.62460253556260725</v>
      </c>
      <c r="Q71" s="24">
        <f ca="1">MIN(P60,MAX(0,P60/2-(Q67-Q68)/P62/P60))</f>
        <v>3.8963829552092708</v>
      </c>
      <c r="S71" s="38"/>
      <c r="U71" s="8" t="s">
        <v>58</v>
      </c>
      <c r="V71" s="6"/>
      <c r="W71" s="6"/>
      <c r="X71" s="6"/>
      <c r="Y71" s="6"/>
      <c r="Z71" s="6"/>
      <c r="AA71" s="6"/>
      <c r="AB71" s="6"/>
      <c r="AC71" s="6"/>
      <c r="AG71" s="24">
        <f ca="1">MIN(AH60,MAX(0,AH60/2-(AG67-AG68)/AH61/AH60))</f>
        <v>1.8031336015244548</v>
      </c>
      <c r="AH71" s="24">
        <f ca="1">MIN(AH60,MAX(0,AH60/2-(AH67-AH68)/AH62/AH60))</f>
        <v>0</v>
      </c>
      <c r="AI71" s="24">
        <f ca="1">MIN(AH60,MAX(0,AH60/2-(AI67-AI68)/AH62/AH60))</f>
        <v>3.8</v>
      </c>
      <c r="AK71" s="38"/>
      <c r="AM71" s="8" t="s">
        <v>58</v>
      </c>
      <c r="AN71" s="6"/>
      <c r="AO71" s="6"/>
      <c r="AP71" s="6"/>
      <c r="AQ71" s="6"/>
      <c r="AR71" s="6"/>
      <c r="AS71" s="6"/>
      <c r="AT71" s="6"/>
      <c r="AU71" s="6"/>
      <c r="AY71" s="24">
        <f ca="1">MIN(AZ60,MAX(0,AZ60/2-(AY67-AY68)/AZ61/AZ60))</f>
        <v>1.5176498724489798</v>
      </c>
      <c r="AZ71" s="24">
        <f ca="1">MIN(AZ60,MAX(0,AZ60/2-(AZ67-AZ68)/AZ62/AZ60))</f>
        <v>0</v>
      </c>
      <c r="BA71" s="24">
        <f ca="1">MIN(AZ60,MAX(0,AZ60/2-(BA67-BA68)/AZ62/AZ60))</f>
        <v>3.2</v>
      </c>
      <c r="BC71" s="38"/>
      <c r="BE71" s="8" t="s">
        <v>58</v>
      </c>
      <c r="BF71" s="6"/>
      <c r="BG71" s="6"/>
      <c r="BH71" s="6"/>
      <c r="BI71" s="6"/>
      <c r="BJ71" s="6"/>
      <c r="BK71" s="6"/>
      <c r="BL71" s="6"/>
      <c r="BM71" s="6"/>
      <c r="BQ71" s="24">
        <f ca="1">MIN(BR60,MAX(0,BR60/2-(BQ67-BQ68)/BR61/BR60))</f>
        <v>1.6549334434512244</v>
      </c>
      <c r="BR71" s="24">
        <f ca="1">MIN(BR60,MAX(0,BR60/2-(BR67-BR68)/BR62/BR60))</f>
        <v>6.3279540481400831E-2</v>
      </c>
      <c r="BS71" s="24">
        <f ca="1">MIN(BR60,MAX(0,BR60/2-(BS67-BS68)/BR62/BR60))</f>
        <v>3.2</v>
      </c>
      <c r="BU71" s="38"/>
      <c r="BW71" s="8" t="s">
        <v>58</v>
      </c>
      <c r="BX71" s="6"/>
      <c r="BY71" s="6"/>
      <c r="BZ71" s="6"/>
      <c r="CA71" s="6"/>
      <c r="CB71" s="6"/>
      <c r="CC71" s="6"/>
      <c r="CD71" s="6"/>
      <c r="CE71" s="6"/>
      <c r="CI71" s="24">
        <f ca="1">MIN(CJ60,MAX(0,CJ60/2-(CI67-CI68)/CJ61/CJ60))</f>
        <v>2.0921899579886367</v>
      </c>
      <c r="CJ71" s="24">
        <f ca="1">MIN(CJ60,MAX(0,CJ60/2-(CJ67-CJ68)/CJ62/CJ60))</f>
        <v>0.46285892912963877</v>
      </c>
      <c r="CK71" s="24">
        <f ca="1">MIN(CJ60,MAX(0,CJ60/2-(CK67-CK68)/CJ62/CJ60))</f>
        <v>3.7235207430893587</v>
      </c>
      <c r="CM71" s="38"/>
      <c r="CO71" s="8" t="s">
        <v>58</v>
      </c>
      <c r="CP71" s="6"/>
      <c r="CQ71" s="6"/>
      <c r="CR71" s="6"/>
      <c r="CS71" s="6"/>
      <c r="CT71" s="6"/>
      <c r="CU71" s="6"/>
      <c r="CV71" s="6"/>
      <c r="CW71" s="6"/>
      <c r="DA71" s="24">
        <f ca="1">MIN(DB60,MAX(0,DB60/2-(DA67-DA68)/DB61/DB60))</f>
        <v>1.6890616228354278</v>
      </c>
      <c r="DB71" s="24">
        <f ca="1">MIN(DB60,MAX(0,DB60/2-(DB67-DB68)/DB62/DB60))</f>
        <v>0.27047167517627035</v>
      </c>
      <c r="DC71" s="24">
        <f ca="1">MIN(DB60,MAX(0,DB60/2-(DC67-DC68)/DB62/DB60))</f>
        <v>3.1063335764648672</v>
      </c>
      <c r="DE71" s="38"/>
      <c r="DG71" s="8" t="s">
        <v>58</v>
      </c>
      <c r="DH71" s="6"/>
      <c r="DI71" s="6"/>
      <c r="DJ71" s="6"/>
      <c r="DK71" s="6"/>
      <c r="DL71" s="6"/>
      <c r="DM71" s="6"/>
      <c r="DN71" s="6"/>
      <c r="DO71" s="6"/>
      <c r="DS71" s="24">
        <f ca="1">MIN(DT60,MAX(0,DT60/2-(DS67-DS68)/DT61/DT60))</f>
        <v>1.6890616228354278</v>
      </c>
      <c r="DT71" s="24">
        <f ca="1">MIN(DT60,MAX(0,DT60/2-(DT67-DT68)/DT62/DT60))</f>
        <v>0.27047167517627035</v>
      </c>
      <c r="DU71" s="24">
        <f ca="1">MIN(DT60,MAX(0,DT60/2-(DU67-DU68)/DT62/DT60))</f>
        <v>3.1063335764648672</v>
      </c>
    </row>
    <row r="72" spans="1:125" x14ac:dyDescent="0.35">
      <c r="C72" s="8" t="s">
        <v>66</v>
      </c>
      <c r="O72" s="24">
        <f ca="1">O67+(P61*P60/2-(O67-O68)/P60)*O71-P61*O71^2/2</f>
        <v>40.263204101559793</v>
      </c>
      <c r="P72" s="24">
        <f ca="1">P67+(P62*P60/2-(P67-P68)/P60)*P71-P62*P71^2/2</f>
        <v>63.040890263062145</v>
      </c>
      <c r="Q72" s="24">
        <f ca="1">Q67+(P62*P60/2-(Q67-Q68)/P60)*Q71-P62*Q71^2/2</f>
        <v>65.933615968595717</v>
      </c>
      <c r="S72" s="38"/>
      <c r="U72" s="8" t="s">
        <v>66</v>
      </c>
      <c r="AG72" s="24">
        <f ca="1">AG67+(AH61*AH60/2-(AG67-AG68)/AH60)*AG71-AH61*AG71^2/2</f>
        <v>29.670231886512795</v>
      </c>
      <c r="AH72" s="24">
        <f ca="1">AH67+(AH62*AH60/2-(AH67-AH68)/AH60)*AH71-AH62*AH71^2/2</f>
        <v>83.247299999999996</v>
      </c>
      <c r="AI72" s="24">
        <f ca="1">AI67+(AH62*AH60/2-(AI67-AI68)/AH60)*AI71-AH62*AI71^2/2</f>
        <v>71.814099999999968</v>
      </c>
      <c r="AK72" s="38"/>
      <c r="AM72" s="8" t="s">
        <v>66</v>
      </c>
      <c r="AY72" s="24">
        <f ca="1">AY67+(AZ61*AZ60/2-(AY67-AY68)/AZ60)*AY71-AZ61*AY71^2/2</f>
        <v>13.245918252750336</v>
      </c>
      <c r="AZ72" s="24">
        <f ca="1">AZ67+(AZ62*AZ60/2-(AZ67-AZ68)/AZ60)*AZ71-AZ62*AZ71^2/2</f>
        <v>86.124899999999997</v>
      </c>
      <c r="BA72" s="24">
        <f ca="1">BA67+(AZ62*AZ60/2-(BA67-BA68)/AZ60)*BA71-AZ62*BA71^2/2</f>
        <v>34.700099999999964</v>
      </c>
      <c r="BC72" s="38"/>
      <c r="BE72" s="8" t="s">
        <v>66</v>
      </c>
      <c r="BQ72" s="24">
        <f ca="1">BQ67+(BR61*BR60/2-(BQ67-BQ68)/BR60)*BQ71-BR61*BQ71^2/2</f>
        <v>22.178444988978114</v>
      </c>
      <c r="BR72" s="24">
        <f ca="1">BR67+(BR62*BR60/2-(BR67-BR68)/BR60)*BR71-BR62*BR71^2/2</f>
        <v>28.731448782395379</v>
      </c>
      <c r="BS72" s="24">
        <f ca="1">BS67+(BR62*BR60/2-(BS67-BS68)/BR60)*BS71-BR62*BS71^2/2</f>
        <v>79.161599999999964</v>
      </c>
      <c r="BU72" s="38"/>
      <c r="BW72" s="8" t="s">
        <v>66</v>
      </c>
      <c r="CI72" s="24">
        <f ca="1">CI67+(CJ61*CJ60/2-(CI67-CI68)/CJ60)*CI71-CJ61*CI71^2/2</f>
        <v>40.638869446537541</v>
      </c>
      <c r="CJ72" s="24">
        <f ca="1">CJ67+(CJ62*CJ60/2-(CJ67-CJ68)/CJ60)*CJ71-CJ62*CJ71^2/2</f>
        <v>67.627043020459197</v>
      </c>
      <c r="CK72" s="24">
        <f ca="1">CK67+(CJ62*CJ60/2-(CK67-CK68)/CJ60)*CK71-CJ62*CK71^2/2</f>
        <v>67.900084553846511</v>
      </c>
      <c r="CM72" s="38"/>
      <c r="CO72" s="8" t="s">
        <v>66</v>
      </c>
      <c r="DA72" s="24">
        <f ca="1">DA67+(DB61*DB60/2-(DA67-DA68)/DB60)*DA71-DB61*DA71^2/2</f>
        <v>39.743867434373072</v>
      </c>
      <c r="DB72" s="24">
        <f ca="1">DB67+(DB62*DB60/2-(DB67-DB68)/DB60)*DB71-DB62*DB71^2/2</f>
        <v>70.728613058527159</v>
      </c>
      <c r="DC72" s="24">
        <f ca="1">DC67+(DB62*DB60/2-(DC67-DC68)/DB60)*DC71-DB62*DC71^2/2</f>
        <v>43.012186070926901</v>
      </c>
      <c r="DE72" s="38"/>
      <c r="DG72" s="8" t="s">
        <v>66</v>
      </c>
      <c r="DS72" s="24">
        <f ca="1">DS67+(DT61*DT60/2-(DS67-DS68)/DT60)*DS71-DT61*DS71^2/2</f>
        <v>39.743867434373072</v>
      </c>
      <c r="DT72" s="24">
        <f ca="1">DT67+(DT62*DT60/2-(DT67-DT68)/DT60)*DT71-DT62*DT71^2/2</f>
        <v>70.728613058527159</v>
      </c>
      <c r="DU72" s="24">
        <f ca="1">DU67+(DT62*DT60/2-(DU67-DU68)/DT60)*DU71-DT62*DU71^2/2</f>
        <v>43.012186070926901</v>
      </c>
    </row>
    <row r="73" spans="1:125" x14ac:dyDescent="0.35">
      <c r="S73" s="38"/>
      <c r="AK73" s="38"/>
      <c r="BC73" s="38"/>
      <c r="BU73" s="38"/>
      <c r="CM73" s="38"/>
      <c r="DE73" s="38"/>
    </row>
    <row r="74" spans="1:125" s="21" customFormat="1" x14ac:dyDescent="0.35">
      <c r="D74" s="23" t="s">
        <v>32</v>
      </c>
      <c r="E74" s="23" t="s">
        <v>33</v>
      </c>
      <c r="F74" s="23" t="s">
        <v>34</v>
      </c>
      <c r="G74" s="23" t="s">
        <v>35</v>
      </c>
      <c r="H74" s="23" t="s">
        <v>36</v>
      </c>
      <c r="I74" s="23" t="s">
        <v>37</v>
      </c>
      <c r="J74" s="23" t="s">
        <v>39</v>
      </c>
      <c r="K74" s="23" t="s">
        <v>40</v>
      </c>
      <c r="L74" s="23" t="s">
        <v>41</v>
      </c>
      <c r="M74" s="23" t="s">
        <v>42</v>
      </c>
      <c r="N74" s="23" t="s">
        <v>53</v>
      </c>
      <c r="O74" s="20" t="s">
        <v>32</v>
      </c>
      <c r="P74" s="23" t="s">
        <v>51</v>
      </c>
      <c r="Q74" s="23" t="s">
        <v>52</v>
      </c>
      <c r="S74" s="40"/>
      <c r="V74" s="23" t="s">
        <v>32</v>
      </c>
      <c r="W74" s="23" t="s">
        <v>33</v>
      </c>
      <c r="X74" s="23" t="s">
        <v>34</v>
      </c>
      <c r="Y74" s="23" t="s">
        <v>35</v>
      </c>
      <c r="Z74" s="23" t="s">
        <v>36</v>
      </c>
      <c r="AA74" s="23" t="s">
        <v>37</v>
      </c>
      <c r="AB74" s="23" t="s">
        <v>39</v>
      </c>
      <c r="AC74" s="23" t="s">
        <v>40</v>
      </c>
      <c r="AD74" s="23" t="s">
        <v>41</v>
      </c>
      <c r="AE74" s="23" t="s">
        <v>42</v>
      </c>
      <c r="AF74" s="23" t="s">
        <v>53</v>
      </c>
      <c r="AG74" s="20" t="s">
        <v>32</v>
      </c>
      <c r="AH74" s="23" t="s">
        <v>51</v>
      </c>
      <c r="AI74" s="23" t="s">
        <v>52</v>
      </c>
      <c r="AK74" s="40"/>
      <c r="AN74" s="23" t="s">
        <v>32</v>
      </c>
      <c r="AO74" s="23" t="s">
        <v>33</v>
      </c>
      <c r="AP74" s="23" t="s">
        <v>34</v>
      </c>
      <c r="AQ74" s="23" t="s">
        <v>35</v>
      </c>
      <c r="AR74" s="23" t="s">
        <v>36</v>
      </c>
      <c r="AS74" s="23" t="s">
        <v>37</v>
      </c>
      <c r="AT74" s="23" t="s">
        <v>39</v>
      </c>
      <c r="AU74" s="23" t="s">
        <v>40</v>
      </c>
      <c r="AV74" s="23" t="s">
        <v>41</v>
      </c>
      <c r="AW74" s="23" t="s">
        <v>42</v>
      </c>
      <c r="AX74" s="23" t="s">
        <v>53</v>
      </c>
      <c r="AY74" s="20" t="s">
        <v>32</v>
      </c>
      <c r="AZ74" s="23" t="s">
        <v>51</v>
      </c>
      <c r="BA74" s="23" t="s">
        <v>52</v>
      </c>
      <c r="BC74" s="40"/>
      <c r="BF74" s="23" t="s">
        <v>32</v>
      </c>
      <c r="BG74" s="23" t="s">
        <v>33</v>
      </c>
      <c r="BH74" s="23" t="s">
        <v>34</v>
      </c>
      <c r="BI74" s="23" t="s">
        <v>35</v>
      </c>
      <c r="BJ74" s="23" t="s">
        <v>36</v>
      </c>
      <c r="BK74" s="23" t="s">
        <v>37</v>
      </c>
      <c r="BL74" s="23" t="s">
        <v>39</v>
      </c>
      <c r="BM74" s="23" t="s">
        <v>40</v>
      </c>
      <c r="BN74" s="23" t="s">
        <v>41</v>
      </c>
      <c r="BO74" s="23" t="s">
        <v>42</v>
      </c>
      <c r="BP74" s="23" t="s">
        <v>53</v>
      </c>
      <c r="BQ74" s="20" t="s">
        <v>32</v>
      </c>
      <c r="BR74" s="23" t="s">
        <v>51</v>
      </c>
      <c r="BS74" s="23" t="s">
        <v>52</v>
      </c>
      <c r="BU74" s="40"/>
      <c r="BX74" s="23" t="s">
        <v>32</v>
      </c>
      <c r="BY74" s="23" t="s">
        <v>33</v>
      </c>
      <c r="BZ74" s="23" t="s">
        <v>34</v>
      </c>
      <c r="CA74" s="23" t="s">
        <v>35</v>
      </c>
      <c r="CB74" s="23" t="s">
        <v>36</v>
      </c>
      <c r="CC74" s="23" t="s">
        <v>37</v>
      </c>
      <c r="CD74" s="23" t="s">
        <v>39</v>
      </c>
      <c r="CE74" s="23" t="s">
        <v>40</v>
      </c>
      <c r="CF74" s="23" t="s">
        <v>41</v>
      </c>
      <c r="CG74" s="23" t="s">
        <v>42</v>
      </c>
      <c r="CH74" s="23" t="s">
        <v>53</v>
      </c>
      <c r="CI74" s="20" t="s">
        <v>32</v>
      </c>
      <c r="CJ74" s="23" t="s">
        <v>51</v>
      </c>
      <c r="CK74" s="23" t="s">
        <v>52</v>
      </c>
      <c r="CM74" s="40"/>
      <c r="CP74" s="23" t="s">
        <v>32</v>
      </c>
      <c r="CQ74" s="23" t="s">
        <v>33</v>
      </c>
      <c r="CR74" s="23" t="s">
        <v>34</v>
      </c>
      <c r="CS74" s="23" t="s">
        <v>35</v>
      </c>
      <c r="CT74" s="23" t="s">
        <v>36</v>
      </c>
      <c r="CU74" s="23" t="s">
        <v>37</v>
      </c>
      <c r="CV74" s="23" t="s">
        <v>39</v>
      </c>
      <c r="CW74" s="23" t="s">
        <v>40</v>
      </c>
      <c r="CX74" s="23" t="s">
        <v>41</v>
      </c>
      <c r="CY74" s="23" t="s">
        <v>42</v>
      </c>
      <c r="CZ74" s="23" t="s">
        <v>53</v>
      </c>
      <c r="DA74" s="20" t="s">
        <v>32</v>
      </c>
      <c r="DB74" s="23" t="s">
        <v>51</v>
      </c>
      <c r="DC74" s="23" t="s">
        <v>52</v>
      </c>
      <c r="DE74" s="40"/>
      <c r="DH74" s="23" t="s">
        <v>32</v>
      </c>
      <c r="DI74" s="23" t="s">
        <v>33</v>
      </c>
      <c r="DJ74" s="23" t="s">
        <v>34</v>
      </c>
      <c r="DK74" s="23" t="s">
        <v>35</v>
      </c>
      <c r="DL74" s="23" t="s">
        <v>36</v>
      </c>
      <c r="DM74" s="23" t="s">
        <v>37</v>
      </c>
      <c r="DN74" s="23" t="s">
        <v>39</v>
      </c>
      <c r="DO74" s="23" t="s">
        <v>40</v>
      </c>
      <c r="DP74" s="23" t="s">
        <v>41</v>
      </c>
      <c r="DQ74" s="23" t="s">
        <v>42</v>
      </c>
      <c r="DR74" s="23" t="s">
        <v>53</v>
      </c>
      <c r="DS74" s="20" t="s">
        <v>32</v>
      </c>
      <c r="DT74" s="23" t="s">
        <v>51</v>
      </c>
      <c r="DU74" s="23" t="s">
        <v>52</v>
      </c>
    </row>
    <row r="75" spans="1:125" s="21" customFormat="1" x14ac:dyDescent="0.35">
      <c r="A75" s="22" t="s">
        <v>38</v>
      </c>
      <c r="C75" s="8" t="s">
        <v>11</v>
      </c>
      <c r="D75" s="24">
        <f ca="1">D67+D69*F63/100-P61*F63^2/20000</f>
        <v>-45.271887499999998</v>
      </c>
      <c r="E75" s="24">
        <f ca="1">E67+E69*F63/100-P62*F63^2/20000</f>
        <v>-28.696525000000001</v>
      </c>
      <c r="F75" s="24">
        <f ca="1">F67-(F67-F68)/P60*F63/100</f>
        <v>75.276337209302326</v>
      </c>
      <c r="G75" s="24">
        <f ca="1">G67-(G67-G68)/P60*F63/100</f>
        <v>28.61346511627907</v>
      </c>
      <c r="H75" s="24">
        <f ca="1">H67-(H67-H68)/P60*F63/100</f>
        <v>4.6943023255813952</v>
      </c>
      <c r="I75" s="24">
        <f ca="1">I67-(I67-I68)/P60*F63/100</f>
        <v>6.9065232558139531</v>
      </c>
      <c r="J75" s="24">
        <f ca="1">(ABS(F75)+ABS(H75))*SIGN(F75)</f>
        <v>79.970639534883716</v>
      </c>
      <c r="K75" s="24">
        <f ca="1">(ABS(G75)+ABS(I75))*SIGN(G75)</f>
        <v>35.519988372093025</v>
      </c>
      <c r="L75" s="24">
        <f ca="1">(ABS(J75)+0.3*ABS(K75))*SIGN(J75)</f>
        <v>90.626636046511621</v>
      </c>
      <c r="M75" s="24">
        <f t="shared" ref="M75:M78" ca="1" si="213">(ABS(K75)+0.3*ABS(J75))*SIGN(K75)</f>
        <v>59.511180232558139</v>
      </c>
      <c r="N75" s="24">
        <f ca="1">IF($C$2&lt;=$C$3,L75,M75)</f>
        <v>90.626636046511621</v>
      </c>
      <c r="O75" s="24">
        <f ca="1">D75</f>
        <v>-45.271887499999998</v>
      </c>
      <c r="P75" s="24">
        <f ca="1">E75+N75</f>
        <v>61.93011104651162</v>
      </c>
      <c r="Q75" s="24">
        <f ca="1">E75-N75</f>
        <v>-119.32316104651161</v>
      </c>
      <c r="S75" s="35" t="s">
        <v>38</v>
      </c>
      <c r="U75" s="8" t="s">
        <v>11</v>
      </c>
      <c r="V75" s="24">
        <f ca="1">V67+V69*X63/100-AH61*X63^2/20000</f>
        <v>-20.195137500000001</v>
      </c>
      <c r="W75" s="24">
        <f ca="1">W67+W69*X63/100-AH62*X63^2/20000</f>
        <v>-12.600075000000002</v>
      </c>
      <c r="X75" s="24">
        <f ca="1">X67-(X67-X68)/AH60*X63/100</f>
        <v>76.383276315789473</v>
      </c>
      <c r="Y75" s="24">
        <f ca="1">Y67-(Y67-Y68)/AH60*X63/100</f>
        <v>28.996684210526318</v>
      </c>
      <c r="Z75" s="24">
        <f ca="1">Z67-(Z67-Z68)/AH60*X63/100</f>
        <v>4.758815789473684</v>
      </c>
      <c r="AA75" s="24">
        <f ca="1">AA67-(AA67-AA68)/AH60*X63/100</f>
        <v>7.0010789473684207</v>
      </c>
      <c r="AB75" s="24">
        <f ca="1">(ABS(X75)+ABS(Z75))*SIGN(X75)</f>
        <v>81.14209210526316</v>
      </c>
      <c r="AC75" s="24">
        <f ca="1">(ABS(Y75)+ABS(AA75))*SIGN(Y75)</f>
        <v>35.997763157894738</v>
      </c>
      <c r="AD75" s="24">
        <f ca="1">(ABS(AB75)+0.3*ABS(AC75))*SIGN(AB75)</f>
        <v>91.941421052631583</v>
      </c>
      <c r="AE75" s="24">
        <f t="shared" ref="AE75:AE78" ca="1" si="214">(ABS(AC75)+0.3*ABS(AB75))*SIGN(AC75)</f>
        <v>60.340390789473688</v>
      </c>
      <c r="AF75" s="24">
        <f ca="1">IF($C$2&lt;=$C$3,AD75,AE75)</f>
        <v>91.941421052631583</v>
      </c>
      <c r="AG75" s="24">
        <f ca="1">V75</f>
        <v>-20.195137500000001</v>
      </c>
      <c r="AH75" s="24">
        <f ca="1">W75+AF75</f>
        <v>79.341346052631579</v>
      </c>
      <c r="AI75" s="24">
        <f ca="1">W75-AF75</f>
        <v>-104.54149605263159</v>
      </c>
      <c r="AK75" s="35" t="s">
        <v>38</v>
      </c>
      <c r="AM75" s="8" t="s">
        <v>11</v>
      </c>
      <c r="AN75" s="24">
        <f ca="1">AN67+AN69*AP63/100-AZ61*AP63^2/20000</f>
        <v>-13.476800000000001</v>
      </c>
      <c r="AO75" s="24">
        <f ca="1">AO67+AO69*AP63/100-AZ62*AP63^2/20000</f>
        <v>-8.3351999999999968</v>
      </c>
      <c r="AP75" s="24">
        <f ca="1">AP67-(AP67-AP68)/AZ60*AP63/100</f>
        <v>73.089500000000001</v>
      </c>
      <c r="AQ75" s="24">
        <f ca="1">AQ67-(AQ67-AQ68)/AZ60*AP63/100</f>
        <v>27.70040625</v>
      </c>
      <c r="AR75" s="24">
        <f ca="1">AR67-(AR67-AR68)/AZ60*AP63/100</f>
        <v>4.5464062500000004</v>
      </c>
      <c r="AS75" s="24">
        <f ca="1">AS67-(AS67-AS68)/AZ60*AP63/100</f>
        <v>6.6888437500000002</v>
      </c>
      <c r="AT75" s="24">
        <f ca="1">(ABS(AP75)+ABS(AR75))*SIGN(AP75)</f>
        <v>77.635906250000005</v>
      </c>
      <c r="AU75" s="24">
        <f ca="1">(ABS(AQ75)+ABS(AS75))*SIGN(AQ75)</f>
        <v>34.389250000000004</v>
      </c>
      <c r="AV75" s="24">
        <f ca="1">(ABS(AT75)+0.3*ABS(AU75))*SIGN(AT75)</f>
        <v>87.952681250000012</v>
      </c>
      <c r="AW75" s="24">
        <f t="shared" ref="AW75:AW78" ca="1" si="215">(ABS(AU75)+0.3*ABS(AT75))*SIGN(AU75)</f>
        <v>57.680021875000008</v>
      </c>
      <c r="AX75" s="24">
        <f ca="1">IF($C$2&lt;=$C$3,AV75,AW75)</f>
        <v>87.952681250000012</v>
      </c>
      <c r="AY75" s="24">
        <f ca="1">AN75</f>
        <v>-13.476800000000001</v>
      </c>
      <c r="AZ75" s="24">
        <f ca="1">AO75+AX75</f>
        <v>79.617481250000012</v>
      </c>
      <c r="BA75" s="24">
        <f ca="1">AO75-AX75</f>
        <v>-96.287881250000012</v>
      </c>
      <c r="BC75" s="35" t="s">
        <v>38</v>
      </c>
      <c r="BE75" s="8" t="s">
        <v>11</v>
      </c>
      <c r="BF75" s="24">
        <f ca="1">BF67+BF69*BH63/100-BR61*BH63^2/20000</f>
        <v>-36.095474999999993</v>
      </c>
      <c r="BG75" s="24">
        <f ca="1">BG67+BG69*BH63/100-BR62*BH63^2/20000</f>
        <v>-22.4614875</v>
      </c>
      <c r="BH75" s="24">
        <f ca="1">BH67-(BH67-BH68)/BR60*BH63/100</f>
        <v>42.439718750000004</v>
      </c>
      <c r="BI75" s="24">
        <f ca="1">BI67-(BI67-BI68)/BR60*BH63/100</f>
        <v>16.092546875</v>
      </c>
      <c r="BJ75" s="24">
        <f ca="1">BJ67-(BJ67-BJ68)/BR60*BH63/100</f>
        <v>2.6399218749999998</v>
      </c>
      <c r="BK75" s="24">
        <f ca="1">BK67-(BK67-BK68)/BR60*BH63/100</f>
        <v>3.8842031250000004</v>
      </c>
      <c r="BL75" s="24">
        <f ca="1">(ABS(BH75)+ABS(BJ75))*SIGN(BH75)</f>
        <v>45.079640625000003</v>
      </c>
      <c r="BM75" s="24">
        <f ca="1">(ABS(BI75)+ABS(BK75))*SIGN(BI75)</f>
        <v>19.976749999999999</v>
      </c>
      <c r="BN75" s="24">
        <f ca="1">(ABS(BL75)+0.3*ABS(BM75))*SIGN(BL75)</f>
        <v>51.072665624999999</v>
      </c>
      <c r="BO75" s="24">
        <f t="shared" ref="BO75:BO78" ca="1" si="216">(ABS(BM75)+0.3*ABS(BL75))*SIGN(BM75)</f>
        <v>33.500642187499999</v>
      </c>
      <c r="BP75" s="24">
        <f ca="1">IF($C$2&lt;=$C$3,BN75,BO75)</f>
        <v>51.072665624999999</v>
      </c>
      <c r="BQ75" s="24">
        <f ca="1">BF75</f>
        <v>-36.095474999999993</v>
      </c>
      <c r="BR75" s="24">
        <f ca="1">BG75+BP75</f>
        <v>28.611178124999999</v>
      </c>
      <c r="BS75" s="24">
        <f ca="1">BG75-BP75</f>
        <v>-73.534153125000003</v>
      </c>
      <c r="BU75" s="35" t="s">
        <v>38</v>
      </c>
      <c r="BW75" s="8" t="s">
        <v>11</v>
      </c>
      <c r="BX75" s="24">
        <f ca="1">BX67+BX69*BZ63/100-CJ61*BZ63^2/20000</f>
        <v>-37.457524999999997</v>
      </c>
      <c r="BY75" s="24">
        <f ca="1">BY67+BY69*BZ63/100-CJ62*BZ63^2/20000</f>
        <v>-23.355037500000002</v>
      </c>
      <c r="BZ75" s="24">
        <f ca="1">BZ67-(BZ67-BZ68)/CJ60*BZ63/100</f>
        <v>75.423333333333346</v>
      </c>
      <c r="CA75" s="24">
        <f ca="1">CA67-(CA67-CA68)/CJ60*BZ63/100</f>
        <v>28.617999999999999</v>
      </c>
      <c r="CB75" s="24">
        <f ca="1">CB67-(CB67-CB68)/CJ60*BZ63/100</f>
        <v>4.6966666666666663</v>
      </c>
      <c r="CC75" s="24">
        <f ca="1">CC67-(CC67-CC68)/CJ60*BZ63/100</f>
        <v>6.9096666666666664</v>
      </c>
      <c r="CD75" s="24">
        <f ca="1">(ABS(BZ75)+ABS(CB75))*SIGN(BZ75)</f>
        <v>80.120000000000019</v>
      </c>
      <c r="CE75" s="24">
        <f ca="1">(ABS(CA75)+ABS(CC75))*SIGN(CA75)</f>
        <v>35.527666666666661</v>
      </c>
      <c r="CF75" s="24">
        <f ca="1">(ABS(CD75)+0.3*ABS(CE75))*SIGN(CD75)</f>
        <v>90.778300000000016</v>
      </c>
      <c r="CG75" s="24">
        <f t="shared" ref="CG75:CG78" ca="1" si="217">(ABS(CE75)+0.3*ABS(CD75))*SIGN(CE75)</f>
        <v>59.563666666666663</v>
      </c>
      <c r="CH75" s="24">
        <f ca="1">IF($C$2&lt;=$C$3,CF75,CG75)</f>
        <v>90.778300000000016</v>
      </c>
      <c r="CI75" s="24">
        <f ca="1">BX75</f>
        <v>-37.457524999999997</v>
      </c>
      <c r="CJ75" s="24">
        <f ca="1">BY75+CH75</f>
        <v>67.423262500000021</v>
      </c>
      <c r="CK75" s="24">
        <f ca="1">BY75-CH75</f>
        <v>-114.13333750000001</v>
      </c>
      <c r="CM75" s="35" t="s">
        <v>38</v>
      </c>
      <c r="CO75" s="8" t="s">
        <v>11</v>
      </c>
      <c r="CP75" s="24">
        <f ca="1">CP67+CP69*CR63/100-DB61*CR63^2/20000</f>
        <v>-6.3922749999999997</v>
      </c>
      <c r="CQ75" s="24">
        <f ca="1">CQ67+CQ69*CR63/100-DB62*CR63^2/20000</f>
        <v>-3.9401875000000022</v>
      </c>
      <c r="CR75" s="24">
        <f ca="1">CR67-(CR67-CR68)/DB60*CR63/100</f>
        <v>61.931041666666673</v>
      </c>
      <c r="CS75" s="24">
        <f ca="1">CS67-(CS67-CS68)/DB60*CR63/100</f>
        <v>23.55576388888889</v>
      </c>
      <c r="CT75" s="24">
        <f ca="1">CT67-(CT67-CT68)/DB60*CR63/100</f>
        <v>3.8644027777777783</v>
      </c>
      <c r="CU75" s="24">
        <f ca="1">CU67-(CU67-CU68)/DB60*CR63/100</f>
        <v>5.6848749999999999</v>
      </c>
      <c r="CV75" s="24">
        <f ca="1">(ABS(CR75)+ABS(CT75))*SIGN(CR75)</f>
        <v>65.795444444444456</v>
      </c>
      <c r="CW75" s="24">
        <f ca="1">(ABS(CS75)+ABS(CU75))*SIGN(CS75)</f>
        <v>29.240638888888888</v>
      </c>
      <c r="CX75" s="24">
        <f ca="1">(ABS(CV75)+0.3*ABS(CW75))*SIGN(CV75)</f>
        <v>74.567636111111128</v>
      </c>
      <c r="CY75" s="24">
        <f t="shared" ref="CY75:CY78" ca="1" si="218">(ABS(CW75)+0.3*ABS(CV75))*SIGN(CW75)</f>
        <v>48.979272222222221</v>
      </c>
      <c r="CZ75" s="24">
        <f ca="1">IF($C$2&lt;=$C$3,CX75,CY75)</f>
        <v>74.567636111111128</v>
      </c>
      <c r="DA75" s="24">
        <f ca="1">CP75</f>
        <v>-6.3922749999999997</v>
      </c>
      <c r="DB75" s="24">
        <f ca="1">CQ75+CZ75</f>
        <v>70.62744861111112</v>
      </c>
      <c r="DC75" s="24">
        <f ca="1">CQ75-CZ75</f>
        <v>-78.507823611111135</v>
      </c>
      <c r="DE75" s="35" t="s">
        <v>38</v>
      </c>
      <c r="DG75" s="8" t="s">
        <v>11</v>
      </c>
      <c r="DH75" s="24">
        <f ca="1">DH67+DH69*DJ63/100-DT61*DJ63^2/20000</f>
        <v>-6.3922749999999997</v>
      </c>
      <c r="DI75" s="24">
        <f ca="1">DI67+DI69*DJ63/100-DT62*DJ63^2/20000</f>
        <v>-3.9401875000000022</v>
      </c>
      <c r="DJ75" s="24">
        <f ca="1">DJ67-(DJ67-DJ68)/DT60*DJ63/100</f>
        <v>61.931041666666673</v>
      </c>
      <c r="DK75" s="24">
        <f ca="1">DK67-(DK67-DK68)/DT60*DJ63/100</f>
        <v>23.55576388888889</v>
      </c>
      <c r="DL75" s="24">
        <f ca="1">DL67-(DL67-DL68)/DT60*DJ63/100</f>
        <v>3.8644027777777783</v>
      </c>
      <c r="DM75" s="24">
        <f ca="1">DM67-(DM67-DM68)/DT60*DJ63/100</f>
        <v>5.6848749999999999</v>
      </c>
      <c r="DN75" s="24">
        <f ca="1">(ABS(DJ75)+ABS(DL75))*SIGN(DJ75)</f>
        <v>65.795444444444456</v>
      </c>
      <c r="DO75" s="24">
        <f ca="1">(ABS(DK75)+ABS(DM75))*SIGN(DK75)</f>
        <v>29.240638888888888</v>
      </c>
      <c r="DP75" s="24">
        <f ca="1">(ABS(DN75)+0.3*ABS(DO75))*SIGN(DN75)</f>
        <v>74.567636111111128</v>
      </c>
      <c r="DQ75" s="24">
        <f t="shared" ref="DQ75:DQ78" ca="1" si="219">(ABS(DO75)+0.3*ABS(DN75))*SIGN(DO75)</f>
        <v>48.979272222222221</v>
      </c>
      <c r="DR75" s="24">
        <f ca="1">IF($C$2&lt;=$C$3,DP75,DQ75)</f>
        <v>74.567636111111128</v>
      </c>
      <c r="DS75" s="24">
        <f ca="1">DH75</f>
        <v>-6.3922749999999997</v>
      </c>
      <c r="DT75" s="24">
        <f ca="1">DI75+DR75</f>
        <v>70.62744861111112</v>
      </c>
      <c r="DU75" s="24">
        <f ca="1">DI75-DR75</f>
        <v>-78.507823611111135</v>
      </c>
    </row>
    <row r="76" spans="1:125" s="21" customFormat="1" x14ac:dyDescent="0.35">
      <c r="C76" s="8" t="s">
        <v>10</v>
      </c>
      <c r="D76" s="24">
        <f ca="1">D68-D70*F64/100-P61*F64^2/20000</f>
        <v>-27.729637499999995</v>
      </c>
      <c r="E76" s="24">
        <f ca="1">E68-E70*F64/100-P62*F64^2/20000</f>
        <v>-16.978025000000002</v>
      </c>
      <c r="F76" s="24">
        <f ca="1">F68-(F68-F67)/P60*F63/100</f>
        <v>-68.833337209302314</v>
      </c>
      <c r="G76" s="24">
        <f ca="1">G68-(G68-G67)/P60*F63/100</f>
        <v>-26.16346511627907</v>
      </c>
      <c r="H76" s="24">
        <f ca="1">H68-(H68-H67)/P60*F63/100</f>
        <v>-4.2923023255813959</v>
      </c>
      <c r="I76" s="24">
        <f ca="1">I68-(I68-I67)/P60*F63/100</f>
        <v>-6.3155232558139538</v>
      </c>
      <c r="J76" s="24">
        <f t="shared" ref="J76:J78" ca="1" si="220">(ABS(F76)+ABS(H76))*SIGN(F76)</f>
        <v>-73.125639534883703</v>
      </c>
      <c r="K76" s="24">
        <f t="shared" ref="K76:K78" ca="1" si="221">(ABS(G76)+ABS(I76))*SIGN(G76)</f>
        <v>-32.478988372093028</v>
      </c>
      <c r="L76" s="24">
        <f t="shared" ref="L76:L78" ca="1" si="222">(ABS(J76)+0.3*ABS(K76))*SIGN(J76)</f>
        <v>-82.869336046511606</v>
      </c>
      <c r="M76" s="24">
        <f t="shared" ca="1" si="213"/>
        <v>-54.416680232558136</v>
      </c>
      <c r="N76" s="24">
        <f ca="1">IF($C$2&lt;=$C$3,L76,M76)</f>
        <v>-82.869336046511606</v>
      </c>
      <c r="O76" s="24">
        <f t="shared" ref="O76:O78" ca="1" si="223">D76</f>
        <v>-27.729637499999995</v>
      </c>
      <c r="P76" s="24">
        <f t="shared" ref="P76:P78" ca="1" si="224">E76+N76</f>
        <v>-99.847361046511608</v>
      </c>
      <c r="Q76" s="24">
        <f t="shared" ref="Q76:Q78" ca="1" si="225">E76-N76</f>
        <v>65.891311046511603</v>
      </c>
      <c r="S76" s="40"/>
      <c r="U76" s="8" t="s">
        <v>10</v>
      </c>
      <c r="V76" s="24">
        <f ca="1">V68-V70*X64/100-AH61*X64^2/20000</f>
        <v>-34.377637499999999</v>
      </c>
      <c r="W76" s="24">
        <f ca="1">W68-W70*X64/100-AH62*X64^2/20000</f>
        <v>-21.441974999999999</v>
      </c>
      <c r="X76" s="24">
        <f ca="1">X68-(X68-X67)/AH60*X63/100</f>
        <v>-75.886276315789473</v>
      </c>
      <c r="Y76" s="24">
        <f ca="1">Y68-(Y68-Y67)/AH60*X63/100</f>
        <v>-28.816684210526319</v>
      </c>
      <c r="Z76" s="24">
        <f ca="1">Z68-(Z68-Z67)/AH60*X63/100</f>
        <v>-4.7288157894736838</v>
      </c>
      <c r="AA76" s="24">
        <f ca="1">AA68-(AA68-AA67)/AH60*X63/100</f>
        <v>-6.9570789473684203</v>
      </c>
      <c r="AB76" s="24">
        <f t="shared" ref="AB76:AB78" ca="1" si="226">(ABS(X76)+ABS(Z76))*SIGN(X76)</f>
        <v>-80.615092105263159</v>
      </c>
      <c r="AC76" s="24">
        <f t="shared" ref="AC76:AC78" ca="1" si="227">(ABS(Y76)+ABS(AA76))*SIGN(Y76)</f>
        <v>-35.773763157894741</v>
      </c>
      <c r="AD76" s="24">
        <f t="shared" ref="AD76:AD78" ca="1" si="228">(ABS(AB76)+0.3*ABS(AC76))*SIGN(AB76)</f>
        <v>-91.347221052631582</v>
      </c>
      <c r="AE76" s="24">
        <f t="shared" ca="1" si="214"/>
        <v>-59.958290789473693</v>
      </c>
      <c r="AF76" s="24">
        <f ca="1">IF($C$2&lt;=$C$3,AD76,AE76)</f>
        <v>-91.347221052631582</v>
      </c>
      <c r="AG76" s="24">
        <f t="shared" ref="AG76:AG78" ca="1" si="229">V76</f>
        <v>-34.377637499999999</v>
      </c>
      <c r="AH76" s="24">
        <f t="shared" ref="AH76:AH78" ca="1" si="230">W76+AF76</f>
        <v>-112.78919605263158</v>
      </c>
      <c r="AI76" s="24">
        <f t="shared" ref="AI76:AI78" ca="1" si="231">W76-AF76</f>
        <v>69.905246052631583</v>
      </c>
      <c r="AK76" s="40"/>
      <c r="AM76" s="8" t="s">
        <v>10</v>
      </c>
      <c r="AN76" s="24">
        <f ca="1">AN68-AN70*AP64/100-AZ61*AP64^2/20000</f>
        <v>-32.776800000000009</v>
      </c>
      <c r="AO76" s="24">
        <f ca="1">AO68-AO70*AP64/100-AZ62*AP64^2/20000</f>
        <v>-20.873799999999999</v>
      </c>
      <c r="AP76" s="24">
        <f ca="1">AP68-(AP68-AP67)/AZ60*AP63/100</f>
        <v>-35.985500000000002</v>
      </c>
      <c r="AQ76" s="24">
        <f ca="1">AQ68-(AQ68-AQ67)/AZ60*AP63/100</f>
        <v>-13.632406249999999</v>
      </c>
      <c r="AR76" s="24">
        <f ca="1">AR68-(AR68-AR67)/AZ60*AP63/100</f>
        <v>-2.2364062499999999</v>
      </c>
      <c r="AS76" s="24">
        <f ca="1">AS68-(AS68-AS67)/AZ60*AP63/100</f>
        <v>-3.2908437499999996</v>
      </c>
      <c r="AT76" s="24">
        <f t="shared" ref="AT76:AT78" ca="1" si="232">(ABS(AP76)+ABS(AR76))*SIGN(AP76)</f>
        <v>-38.221906250000004</v>
      </c>
      <c r="AU76" s="24">
        <f t="shared" ref="AU76:AU78" ca="1" si="233">(ABS(AQ76)+ABS(AS76))*SIGN(AQ76)</f>
        <v>-16.923249999999999</v>
      </c>
      <c r="AV76" s="24">
        <f t="shared" ref="AV76:AV78" ca="1" si="234">(ABS(AT76)+0.3*ABS(AU76))*SIGN(AT76)</f>
        <v>-43.298881250000001</v>
      </c>
      <c r="AW76" s="24">
        <f t="shared" ca="1" si="215"/>
        <v>-28.389821875000003</v>
      </c>
      <c r="AX76" s="24">
        <f ca="1">IF($C$2&lt;=$C$3,AV76,AW76)</f>
        <v>-43.298881250000001</v>
      </c>
      <c r="AY76" s="24">
        <f t="shared" ref="AY76:AY78" ca="1" si="235">AN76</f>
        <v>-32.776800000000009</v>
      </c>
      <c r="AZ76" s="24">
        <f t="shared" ref="AZ76:AZ78" ca="1" si="236">AO76+AX76</f>
        <v>-64.172681249999997</v>
      </c>
      <c r="BA76" s="24">
        <f t="shared" ref="BA76:BA78" ca="1" si="237">AO76-AX76</f>
        <v>22.425081250000002</v>
      </c>
      <c r="BC76" s="40"/>
      <c r="BE76" s="8" t="s">
        <v>10</v>
      </c>
      <c r="BF76" s="24">
        <f ca="1">BF68-BF70*BH64/100-BR61*BH64^2/20000</f>
        <v>-14.568774999999997</v>
      </c>
      <c r="BG76" s="24">
        <f ca="1">BG68-BG70*BH64/100-BR62*BH64^2/20000</f>
        <v>-9.3641875000000017</v>
      </c>
      <c r="BH76" s="24">
        <f ca="1">BH68-(BH68-BH67)/BR60*BH63/100</f>
        <v>-80.003718750000004</v>
      </c>
      <c r="BI76" s="24">
        <f ca="1">BI68-(BI68-BI67)/BR60*BH63/100</f>
        <v>-30.335546875000002</v>
      </c>
      <c r="BJ76" s="24">
        <f ca="1">BJ68-(BJ68-BJ67)/BR60*BH63/100</f>
        <v>-4.9789218750000002</v>
      </c>
      <c r="BK76" s="24">
        <f ca="1">BK68-(BK68-BK67)/BR60*BH63/100</f>
        <v>-7.3252031249999998</v>
      </c>
      <c r="BL76" s="24">
        <f t="shared" ref="BL76:BL78" ca="1" si="238">(ABS(BH76)+ABS(BJ76))*SIGN(BH76)</f>
        <v>-84.982640625000002</v>
      </c>
      <c r="BM76" s="24">
        <f t="shared" ref="BM76:BM78" ca="1" si="239">(ABS(BI76)+ABS(BK76))*SIGN(BI76)</f>
        <v>-37.66075</v>
      </c>
      <c r="BN76" s="24">
        <f t="shared" ref="BN76:BN78" ca="1" si="240">(ABS(BL76)+0.3*ABS(BM76))*SIGN(BL76)</f>
        <v>-96.280865625000004</v>
      </c>
      <c r="BO76" s="24">
        <f t="shared" ca="1" si="216"/>
        <v>-63.155542187500004</v>
      </c>
      <c r="BP76" s="24">
        <f ca="1">IF($C$2&lt;=$C$3,BN76,BO76)</f>
        <v>-96.280865625000004</v>
      </c>
      <c r="BQ76" s="24">
        <f t="shared" ref="BQ76:BQ78" ca="1" si="241">BF76</f>
        <v>-14.568774999999997</v>
      </c>
      <c r="BR76" s="24">
        <f t="shared" ref="BR76:BR78" ca="1" si="242">BG76+BP76</f>
        <v>-105.645053125</v>
      </c>
      <c r="BS76" s="24">
        <f t="shared" ref="BS76:BS78" ca="1" si="243">BG76-BP76</f>
        <v>86.916678125000004</v>
      </c>
      <c r="BU76" s="40"/>
      <c r="BW76" s="8" t="s">
        <v>10</v>
      </c>
      <c r="BX76" s="24">
        <f ca="1">BX68-BX70*BZ64/100-CJ61*BZ64^2/20000</f>
        <v>-38.864125000000001</v>
      </c>
      <c r="BY76" s="24">
        <f ca="1">BY68-BY70*BZ64/100-CJ62*BZ64^2/20000</f>
        <v>-24.117437500000001</v>
      </c>
      <c r="BZ76" s="24">
        <f ca="1">BZ68-(BZ68-BZ67)/CJ60*BZ63/100</f>
        <v>-76.243333333333339</v>
      </c>
      <c r="CA76" s="24">
        <f ca="1">CA68-(CA68-CA67)/CJ60*BZ63/100</f>
        <v>-28.922000000000001</v>
      </c>
      <c r="CB76" s="24">
        <f ca="1">CB68-(CB68-CB67)/CJ60*BZ63/100</f>
        <v>-4.7466666666666661</v>
      </c>
      <c r="CC76" s="24">
        <f ca="1">CC68-(CC68-CC67)/CJ60*BZ63/100</f>
        <v>-6.9836666666666662</v>
      </c>
      <c r="CD76" s="24">
        <f t="shared" ref="CD76:CD78" ca="1" si="244">(ABS(BZ76)+ABS(CB76))*SIGN(BZ76)</f>
        <v>-80.990000000000009</v>
      </c>
      <c r="CE76" s="24">
        <f t="shared" ref="CE76:CE78" ca="1" si="245">(ABS(CA76)+ABS(CC76))*SIGN(CA76)</f>
        <v>-35.905666666666669</v>
      </c>
      <c r="CF76" s="24">
        <f t="shared" ref="CF76:CF78" ca="1" si="246">(ABS(CD76)+0.3*ABS(CE76))*SIGN(CD76)</f>
        <v>-91.761700000000005</v>
      </c>
      <c r="CG76" s="24">
        <f t="shared" ca="1" si="217"/>
        <v>-60.202666666666673</v>
      </c>
      <c r="CH76" s="24">
        <f ca="1">IF($C$2&lt;=$C$3,CF76,CG76)</f>
        <v>-91.761700000000005</v>
      </c>
      <c r="CI76" s="24">
        <f t="shared" ref="CI76:CI78" ca="1" si="247">BX76</f>
        <v>-38.864125000000001</v>
      </c>
      <c r="CJ76" s="24">
        <f t="shared" ref="CJ76:CJ78" ca="1" si="248">BY76+CH76</f>
        <v>-115.87913750000001</v>
      </c>
      <c r="CK76" s="24">
        <f t="shared" ref="CK76:CK78" ca="1" si="249">BY76-CH76</f>
        <v>67.644262499999996</v>
      </c>
      <c r="CM76" s="40"/>
      <c r="CO76" s="8" t="s">
        <v>10</v>
      </c>
      <c r="CP76" s="24">
        <f ca="1">CP68-CP70*CR64/100-DB61*CR64^2/20000</f>
        <v>-40.042374999999993</v>
      </c>
      <c r="CQ76" s="24">
        <f ca="1">CQ68-CQ70*CR64/100-DB62*CR64^2/20000</f>
        <v>-24.924087499999999</v>
      </c>
      <c r="CR76" s="24">
        <f ca="1">CR68-(CR68-CR67)/DB60*CR63/100</f>
        <v>-47.324041666666659</v>
      </c>
      <c r="CS76" s="24">
        <f ca="1">CS68-(CS68-CS67)/DB60*CR63/100</f>
        <v>-17.990763888888885</v>
      </c>
      <c r="CT76" s="24">
        <f ca="1">CT68-(CT68-CT67)/DB60*CR63/100</f>
        <v>-2.951402777777778</v>
      </c>
      <c r="CU76" s="24">
        <f ca="1">CU68-(CU68-CU67)/DB60*CR63/100</f>
        <v>-4.3418749999999999</v>
      </c>
      <c r="CV76" s="24">
        <f t="shared" ref="CV76:CV78" ca="1" si="250">(ABS(CR76)+ABS(CT76))*SIGN(CR76)</f>
        <v>-50.275444444444439</v>
      </c>
      <c r="CW76" s="24">
        <f t="shared" ref="CW76:CW78" ca="1" si="251">(ABS(CS76)+ABS(CU76))*SIGN(CS76)</f>
        <v>-22.332638888888887</v>
      </c>
      <c r="CX76" s="24">
        <f t="shared" ref="CX76:CX78" ca="1" si="252">(ABS(CV76)+0.3*ABS(CW76))*SIGN(CV76)</f>
        <v>-56.975236111111101</v>
      </c>
      <c r="CY76" s="24">
        <f t="shared" ca="1" si="218"/>
        <v>-37.415272222222214</v>
      </c>
      <c r="CZ76" s="24">
        <f ca="1">IF($C$2&lt;=$C$3,CX76,CY76)</f>
        <v>-56.975236111111101</v>
      </c>
      <c r="DA76" s="24">
        <f t="shared" ref="DA76:DA78" ca="1" si="253">CP76</f>
        <v>-40.042374999999993</v>
      </c>
      <c r="DB76" s="24">
        <f t="shared" ref="DB76:DB78" ca="1" si="254">CQ76+CZ76</f>
        <v>-81.8993236111111</v>
      </c>
      <c r="DC76" s="24">
        <f t="shared" ref="DC76:DC78" ca="1" si="255">CQ76-CZ76</f>
        <v>32.051148611111103</v>
      </c>
      <c r="DE76" s="40"/>
      <c r="DG76" s="8" t="s">
        <v>10</v>
      </c>
      <c r="DH76" s="24">
        <f ca="1">DH68-DH70*DJ64/100-DT61*DJ64^2/20000</f>
        <v>-22.947975</v>
      </c>
      <c r="DI76" s="24">
        <f ca="1">DI68-DI70*DJ64/100-DT62*DJ64^2/20000</f>
        <v>-14.2931875</v>
      </c>
      <c r="DJ76" s="24">
        <f ca="1">DJ68-(DJ68-DJ67)/DT60*DJ63/100</f>
        <v>-47.324041666666659</v>
      </c>
      <c r="DK76" s="24">
        <f ca="1">DK68-(DK68-DK67)/DT60*DJ63/100</f>
        <v>-17.990763888888885</v>
      </c>
      <c r="DL76" s="24">
        <f ca="1">DL68-(DL68-DL67)/DT60*DJ63/100</f>
        <v>-2.951402777777778</v>
      </c>
      <c r="DM76" s="24">
        <f ca="1">DM68-(DM68-DM67)/DT60*DJ63/100</f>
        <v>-4.3418749999999999</v>
      </c>
      <c r="DN76" s="24">
        <f t="shared" ref="DN76:DN78" ca="1" si="256">(ABS(DJ76)+ABS(DL76))*SIGN(DJ76)</f>
        <v>-50.275444444444439</v>
      </c>
      <c r="DO76" s="24">
        <f t="shared" ref="DO76:DO78" ca="1" si="257">(ABS(DK76)+ABS(DM76))*SIGN(DK76)</f>
        <v>-22.332638888888887</v>
      </c>
      <c r="DP76" s="24">
        <f t="shared" ref="DP76:DP78" ca="1" si="258">(ABS(DN76)+0.3*ABS(DO76))*SIGN(DN76)</f>
        <v>-56.975236111111101</v>
      </c>
      <c r="DQ76" s="24">
        <f t="shared" ca="1" si="219"/>
        <v>-37.415272222222214</v>
      </c>
      <c r="DR76" s="24">
        <f ca="1">IF($C$2&lt;=$C$3,DP76,DQ76)</f>
        <v>-56.975236111111101</v>
      </c>
      <c r="DS76" s="24">
        <f t="shared" ref="DS76:DS78" ca="1" si="259">DH76</f>
        <v>-22.947975</v>
      </c>
      <c r="DT76" s="24">
        <f t="shared" ref="DT76:DT78" ca="1" si="260">DI76+DR76</f>
        <v>-71.268423611111103</v>
      </c>
      <c r="DU76" s="24">
        <f t="shared" ref="DU76:DU78" ca="1" si="261">DI76-DR76</f>
        <v>42.682048611111099</v>
      </c>
    </row>
    <row r="77" spans="1:125" s="21" customFormat="1" x14ac:dyDescent="0.35">
      <c r="C77" s="8" t="s">
        <v>9</v>
      </c>
      <c r="D77" s="24">
        <f ca="1">D69-P61*F63/100</f>
        <v>89.886499999999998</v>
      </c>
      <c r="E77" s="24">
        <f ca="1">E69-P62*F63/100</f>
        <v>56.282999999999994</v>
      </c>
      <c r="F77" s="24">
        <f t="shared" ref="F77:I77" ca="1" si="262">F69</f>
        <v>-40.030999999999999</v>
      </c>
      <c r="G77" s="24">
        <f t="shared" ca="1" si="262"/>
        <v>-15.215999999999999</v>
      </c>
      <c r="H77" s="24">
        <f t="shared" ca="1" si="262"/>
        <v>-2.496</v>
      </c>
      <c r="I77" s="24">
        <f t="shared" ca="1" si="262"/>
        <v>-3.673</v>
      </c>
      <c r="J77" s="24">
        <f t="shared" ca="1" si="220"/>
        <v>-42.527000000000001</v>
      </c>
      <c r="K77" s="24">
        <f t="shared" ca="1" si="221"/>
        <v>-18.888999999999999</v>
      </c>
      <c r="L77" s="24">
        <f t="shared" ca="1" si="222"/>
        <v>-48.1937</v>
      </c>
      <c r="M77" s="24">
        <f t="shared" ca="1" si="213"/>
        <v>-31.647100000000002</v>
      </c>
      <c r="N77" s="24">
        <f ca="1">IF($C$2&lt;=$C$3,L77,M77)</f>
        <v>-48.1937</v>
      </c>
      <c r="O77" s="24">
        <f t="shared" ca="1" si="223"/>
        <v>89.886499999999998</v>
      </c>
      <c r="P77" s="24">
        <f t="shared" ca="1" si="224"/>
        <v>8.0892999999999944</v>
      </c>
      <c r="Q77" s="24">
        <f t="shared" ca="1" si="225"/>
        <v>104.47669999999999</v>
      </c>
      <c r="S77" s="40"/>
      <c r="U77" s="8" t="s">
        <v>9</v>
      </c>
      <c r="V77" s="24">
        <f ca="1">V69-AH61*X63/100</f>
        <v>68.631500000000003</v>
      </c>
      <c r="W77" s="24">
        <f ca="1">W69-AH62*X63/100</f>
        <v>42.81</v>
      </c>
      <c r="X77" s="24">
        <f t="shared" ref="X77:AA77" ca="1" si="263">X69</f>
        <v>-49.119</v>
      </c>
      <c r="Y77" s="24">
        <f t="shared" ca="1" si="263"/>
        <v>-18.649999999999999</v>
      </c>
      <c r="Z77" s="24">
        <f t="shared" ca="1" si="263"/>
        <v>-3.0609999999999999</v>
      </c>
      <c r="AA77" s="24">
        <f t="shared" ca="1" si="263"/>
        <v>-4.5030000000000001</v>
      </c>
      <c r="AB77" s="24">
        <f t="shared" ca="1" si="226"/>
        <v>-52.18</v>
      </c>
      <c r="AC77" s="24">
        <f t="shared" ca="1" si="227"/>
        <v>-23.152999999999999</v>
      </c>
      <c r="AD77" s="24">
        <f t="shared" ca="1" si="228"/>
        <v>-59.125900000000001</v>
      </c>
      <c r="AE77" s="24">
        <f t="shared" ca="1" si="214"/>
        <v>-38.807000000000002</v>
      </c>
      <c r="AF77" s="24">
        <f ca="1">IF($C$2&lt;=$C$3,AD77,AE77)</f>
        <v>-59.125900000000001</v>
      </c>
      <c r="AG77" s="24">
        <f t="shared" ca="1" si="229"/>
        <v>68.631500000000003</v>
      </c>
      <c r="AH77" s="24">
        <f t="shared" ca="1" si="230"/>
        <v>-16.315899999999999</v>
      </c>
      <c r="AI77" s="24">
        <f t="shared" ca="1" si="231"/>
        <v>101.9359</v>
      </c>
      <c r="AK77" s="40"/>
      <c r="AM77" s="8" t="s">
        <v>9</v>
      </c>
      <c r="AN77" s="24">
        <f ca="1">AN69-AZ61*AP63/100</f>
        <v>45.771999999999998</v>
      </c>
      <c r="AO77" s="24">
        <f ca="1">AO69-AZ62*AP63/100</f>
        <v>29.484000000000002</v>
      </c>
      <c r="AP77" s="24">
        <f t="shared" ref="AP77:AS77" ca="1" si="264">AP69</f>
        <v>-43.63</v>
      </c>
      <c r="AQ77" s="24">
        <f t="shared" ca="1" si="264"/>
        <v>-16.533000000000001</v>
      </c>
      <c r="AR77" s="24">
        <f t="shared" ca="1" si="264"/>
        <v>-2.7130000000000001</v>
      </c>
      <c r="AS77" s="24">
        <f t="shared" ca="1" si="264"/>
        <v>-3.992</v>
      </c>
      <c r="AT77" s="24">
        <f t="shared" ca="1" si="232"/>
        <v>-46.343000000000004</v>
      </c>
      <c r="AU77" s="24">
        <f t="shared" ca="1" si="233"/>
        <v>-20.525000000000002</v>
      </c>
      <c r="AV77" s="24">
        <f t="shared" ca="1" si="234"/>
        <v>-52.500500000000002</v>
      </c>
      <c r="AW77" s="24">
        <f t="shared" ca="1" si="215"/>
        <v>-34.427900000000001</v>
      </c>
      <c r="AX77" s="24">
        <f ca="1">IF($C$2&lt;=$C$3,AV77,AW77)</f>
        <v>-52.500500000000002</v>
      </c>
      <c r="AY77" s="24">
        <f t="shared" ca="1" si="235"/>
        <v>45.771999999999998</v>
      </c>
      <c r="AZ77" s="24">
        <f t="shared" ca="1" si="236"/>
        <v>-23.016500000000001</v>
      </c>
      <c r="BA77" s="24">
        <f t="shared" ca="1" si="237"/>
        <v>81.984499999999997</v>
      </c>
      <c r="BC77" s="40"/>
      <c r="BE77" s="8" t="s">
        <v>9</v>
      </c>
      <c r="BF77" s="24">
        <f ca="1">BF69-BR61*BH63/100</f>
        <v>77.444000000000003</v>
      </c>
      <c r="BG77" s="24">
        <f ca="1">BG69-BR62*BH63/100</f>
        <v>48.037500000000001</v>
      </c>
      <c r="BH77" s="24">
        <f t="shared" ref="BH77:BK77" ca="1" si="265">BH69</f>
        <v>-42.222000000000001</v>
      </c>
      <c r="BI77" s="24">
        <f t="shared" ca="1" si="265"/>
        <v>-16.010000000000002</v>
      </c>
      <c r="BJ77" s="24">
        <f t="shared" ca="1" si="265"/>
        <v>-2.6269999999999998</v>
      </c>
      <c r="BK77" s="24">
        <f t="shared" ca="1" si="265"/>
        <v>-3.8650000000000002</v>
      </c>
      <c r="BL77" s="24">
        <f t="shared" ca="1" si="238"/>
        <v>-44.849000000000004</v>
      </c>
      <c r="BM77" s="24">
        <f t="shared" ca="1" si="239"/>
        <v>-19.875</v>
      </c>
      <c r="BN77" s="24">
        <f t="shared" ca="1" si="240"/>
        <v>-50.811500000000002</v>
      </c>
      <c r="BO77" s="24">
        <f t="shared" ca="1" si="216"/>
        <v>-33.329700000000003</v>
      </c>
      <c r="BP77" s="24">
        <f ca="1">IF($C$2&lt;=$C$3,BN77,BO77)</f>
        <v>-50.811500000000002</v>
      </c>
      <c r="BQ77" s="24">
        <f t="shared" ca="1" si="241"/>
        <v>77.444000000000003</v>
      </c>
      <c r="BR77" s="24">
        <f t="shared" ca="1" si="242"/>
        <v>-2.7740000000000009</v>
      </c>
      <c r="BS77" s="24">
        <f t="shared" ca="1" si="243"/>
        <v>98.849000000000004</v>
      </c>
      <c r="BU77" s="40"/>
      <c r="BW77" s="8" t="s">
        <v>9</v>
      </c>
      <c r="BX77" s="24">
        <f ca="1">BX69-CJ61*BZ63/100</f>
        <v>89.652999999999992</v>
      </c>
      <c r="BY77" s="24">
        <f ca="1">BY69-CJ62*BZ63/100</f>
        <v>55.764499999999998</v>
      </c>
      <c r="BZ77" s="24">
        <f t="shared" ref="BZ77:CC77" ca="1" si="266">BZ69</f>
        <v>-43.332999999999998</v>
      </c>
      <c r="CA77" s="24">
        <f t="shared" ca="1" si="266"/>
        <v>-16.440000000000001</v>
      </c>
      <c r="CB77" s="24">
        <f t="shared" ca="1" si="266"/>
        <v>-2.698</v>
      </c>
      <c r="CC77" s="24">
        <f t="shared" ca="1" si="266"/>
        <v>-3.97</v>
      </c>
      <c r="CD77" s="24">
        <f t="shared" ca="1" si="244"/>
        <v>-46.030999999999999</v>
      </c>
      <c r="CE77" s="24">
        <f t="shared" ca="1" si="245"/>
        <v>-20.41</v>
      </c>
      <c r="CF77" s="24">
        <f t="shared" ca="1" si="246"/>
        <v>-52.153999999999996</v>
      </c>
      <c r="CG77" s="24">
        <f t="shared" ca="1" si="217"/>
        <v>-34.219299999999997</v>
      </c>
      <c r="CH77" s="24">
        <f ca="1">IF($C$2&lt;=$C$3,CF77,CG77)</f>
        <v>-52.153999999999996</v>
      </c>
      <c r="CI77" s="24">
        <f t="shared" ca="1" si="247"/>
        <v>89.652999999999992</v>
      </c>
      <c r="CJ77" s="24">
        <f t="shared" ca="1" si="248"/>
        <v>3.6105000000000018</v>
      </c>
      <c r="CK77" s="24">
        <f t="shared" ca="1" si="249"/>
        <v>107.91849999999999</v>
      </c>
      <c r="CM77" s="40"/>
      <c r="CO77" s="8" t="s">
        <v>9</v>
      </c>
      <c r="CP77" s="24">
        <f ca="1">CP69-DB61*CR63/100</f>
        <v>68.907999999999987</v>
      </c>
      <c r="CQ77" s="24">
        <f ca="1">CQ69-DB62*CR63/100</f>
        <v>42.8155</v>
      </c>
      <c r="CR77" s="24">
        <f t="shared" ref="CR77:CU77" ca="1" si="267">CR69</f>
        <v>-37.673999999999999</v>
      </c>
      <c r="CS77" s="24">
        <f t="shared" ca="1" si="267"/>
        <v>-14.326000000000001</v>
      </c>
      <c r="CT77" s="24">
        <f t="shared" ca="1" si="267"/>
        <v>-2.35</v>
      </c>
      <c r="CU77" s="24">
        <f t="shared" ca="1" si="267"/>
        <v>-3.4580000000000002</v>
      </c>
      <c r="CV77" s="24">
        <f t="shared" ca="1" si="250"/>
        <v>-40.024000000000001</v>
      </c>
      <c r="CW77" s="24">
        <f t="shared" ca="1" si="251"/>
        <v>-17.783999999999999</v>
      </c>
      <c r="CX77" s="24">
        <f t="shared" ca="1" si="252"/>
        <v>-45.359200000000001</v>
      </c>
      <c r="CY77" s="24">
        <f t="shared" ca="1" si="218"/>
        <v>-29.791199999999996</v>
      </c>
      <c r="CZ77" s="24">
        <f ca="1">IF($C$2&lt;=$C$3,CX77,CY77)</f>
        <v>-45.359200000000001</v>
      </c>
      <c r="DA77" s="24">
        <f t="shared" ca="1" si="253"/>
        <v>68.907999999999987</v>
      </c>
      <c r="DB77" s="24">
        <f t="shared" ca="1" si="254"/>
        <v>-2.5437000000000012</v>
      </c>
      <c r="DC77" s="24">
        <f t="shared" ca="1" si="255"/>
        <v>88.174700000000001</v>
      </c>
      <c r="DE77" s="40"/>
      <c r="DG77" s="8" t="s">
        <v>9</v>
      </c>
      <c r="DH77" s="24">
        <f ca="1">DH69-DT61*DJ63/100</f>
        <v>68.907999999999987</v>
      </c>
      <c r="DI77" s="24">
        <f ca="1">DI69-DT62*DJ63/100</f>
        <v>42.8155</v>
      </c>
      <c r="DJ77" s="24">
        <f t="shared" ref="DJ77:DM77" ca="1" si="268">DJ69</f>
        <v>-37.673999999999999</v>
      </c>
      <c r="DK77" s="24">
        <f t="shared" ca="1" si="268"/>
        <v>-14.326000000000001</v>
      </c>
      <c r="DL77" s="24">
        <f t="shared" ca="1" si="268"/>
        <v>-2.35</v>
      </c>
      <c r="DM77" s="24">
        <f t="shared" ca="1" si="268"/>
        <v>-3.4580000000000002</v>
      </c>
      <c r="DN77" s="24">
        <f t="shared" ca="1" si="256"/>
        <v>-40.024000000000001</v>
      </c>
      <c r="DO77" s="24">
        <f t="shared" ca="1" si="257"/>
        <v>-17.783999999999999</v>
      </c>
      <c r="DP77" s="24">
        <f t="shared" ca="1" si="258"/>
        <v>-45.359200000000001</v>
      </c>
      <c r="DQ77" s="24">
        <f t="shared" ca="1" si="219"/>
        <v>-29.791199999999996</v>
      </c>
      <c r="DR77" s="24">
        <f ca="1">IF($C$2&lt;=$C$3,DP77,DQ77)</f>
        <v>-45.359200000000001</v>
      </c>
      <c r="DS77" s="24">
        <f t="shared" ca="1" si="259"/>
        <v>68.907999999999987</v>
      </c>
      <c r="DT77" s="24">
        <f t="shared" ca="1" si="260"/>
        <v>-2.5437000000000012</v>
      </c>
      <c r="DU77" s="24">
        <f t="shared" ca="1" si="261"/>
        <v>88.174700000000001</v>
      </c>
    </row>
    <row r="78" spans="1:125" s="21" customFormat="1" x14ac:dyDescent="0.35">
      <c r="C78" s="8" t="s">
        <v>8</v>
      </c>
      <c r="D78" s="24">
        <f ca="1">D70+P61*F64/100</f>
        <v>-80.141499999999994</v>
      </c>
      <c r="E78" s="24">
        <f ca="1">E70+P62*F64/100</f>
        <v>-49.773000000000003</v>
      </c>
      <c r="F78" s="24">
        <f t="shared" ref="F78:I78" ca="1" si="269">F70</f>
        <v>-40.030999999999999</v>
      </c>
      <c r="G78" s="24">
        <f t="shared" ca="1" si="269"/>
        <v>-15.215999999999999</v>
      </c>
      <c r="H78" s="24">
        <f t="shared" ca="1" si="269"/>
        <v>-2.496</v>
      </c>
      <c r="I78" s="24">
        <f t="shared" ca="1" si="269"/>
        <v>-3.673</v>
      </c>
      <c r="J78" s="24">
        <f t="shared" ca="1" si="220"/>
        <v>-42.527000000000001</v>
      </c>
      <c r="K78" s="24">
        <f t="shared" ca="1" si="221"/>
        <v>-18.888999999999999</v>
      </c>
      <c r="L78" s="24">
        <f t="shared" ca="1" si="222"/>
        <v>-48.1937</v>
      </c>
      <c r="M78" s="24">
        <f t="shared" ca="1" si="213"/>
        <v>-31.647100000000002</v>
      </c>
      <c r="N78" s="24">
        <f ca="1">IF($C$2&lt;=$C$3,L78,M78)</f>
        <v>-48.1937</v>
      </c>
      <c r="O78" s="24">
        <f t="shared" ca="1" si="223"/>
        <v>-80.141499999999994</v>
      </c>
      <c r="P78" s="24">
        <f t="shared" ca="1" si="224"/>
        <v>-97.966700000000003</v>
      </c>
      <c r="Q78" s="24">
        <f t="shared" ca="1" si="225"/>
        <v>-1.5793000000000035</v>
      </c>
      <c r="S78" s="40"/>
      <c r="U78" s="8" t="s">
        <v>8</v>
      </c>
      <c r="V78" s="24">
        <f ca="1">V70+AH61*X64/100</f>
        <v>-77.781499999999994</v>
      </c>
      <c r="W78" s="24">
        <f ca="1">W70+AH62*X64/100</f>
        <v>-48.515999999999998</v>
      </c>
      <c r="X78" s="24">
        <f t="shared" ref="X78:AA78" ca="1" si="270">X70</f>
        <v>-49.119</v>
      </c>
      <c r="Y78" s="24">
        <f t="shared" ca="1" si="270"/>
        <v>-18.649999999999999</v>
      </c>
      <c r="Z78" s="24">
        <f t="shared" ca="1" si="270"/>
        <v>-3.0609999999999999</v>
      </c>
      <c r="AA78" s="24">
        <f t="shared" ca="1" si="270"/>
        <v>-4.5030000000000001</v>
      </c>
      <c r="AB78" s="24">
        <f t="shared" ca="1" si="226"/>
        <v>-52.18</v>
      </c>
      <c r="AC78" s="24">
        <f t="shared" ca="1" si="227"/>
        <v>-23.152999999999999</v>
      </c>
      <c r="AD78" s="24">
        <f t="shared" ca="1" si="228"/>
        <v>-59.125900000000001</v>
      </c>
      <c r="AE78" s="24">
        <f t="shared" ca="1" si="214"/>
        <v>-38.807000000000002</v>
      </c>
      <c r="AF78" s="24">
        <f ca="1">IF($C$2&lt;=$C$3,AD78,AE78)</f>
        <v>-59.125900000000001</v>
      </c>
      <c r="AG78" s="24">
        <f t="shared" ca="1" si="229"/>
        <v>-77.781499999999994</v>
      </c>
      <c r="AH78" s="24">
        <f t="shared" ca="1" si="230"/>
        <v>-107.64189999999999</v>
      </c>
      <c r="AI78" s="24">
        <f t="shared" ca="1" si="231"/>
        <v>10.609900000000003</v>
      </c>
      <c r="AK78" s="40"/>
      <c r="AM78" s="8" t="s">
        <v>8</v>
      </c>
      <c r="AN78" s="24">
        <f ca="1">AN70+AZ61*AP64/100</f>
        <v>-60.067999999999991</v>
      </c>
      <c r="AO78" s="24">
        <f ca="1">AO70+AZ62*AP64/100</f>
        <v>-38.771999999999998</v>
      </c>
      <c r="AP78" s="24">
        <f t="shared" ref="AP78:AS78" ca="1" si="271">AP70</f>
        <v>-43.63</v>
      </c>
      <c r="AQ78" s="24">
        <f t="shared" ca="1" si="271"/>
        <v>-16.533000000000001</v>
      </c>
      <c r="AR78" s="24">
        <f t="shared" ca="1" si="271"/>
        <v>-2.7130000000000001</v>
      </c>
      <c r="AS78" s="24">
        <f t="shared" ca="1" si="271"/>
        <v>-3.992</v>
      </c>
      <c r="AT78" s="24">
        <f t="shared" ca="1" si="232"/>
        <v>-46.343000000000004</v>
      </c>
      <c r="AU78" s="24">
        <f t="shared" ca="1" si="233"/>
        <v>-20.525000000000002</v>
      </c>
      <c r="AV78" s="24">
        <f t="shared" ca="1" si="234"/>
        <v>-52.500500000000002</v>
      </c>
      <c r="AW78" s="24">
        <f t="shared" ca="1" si="215"/>
        <v>-34.427900000000001</v>
      </c>
      <c r="AX78" s="24">
        <f ca="1">IF($C$2&lt;=$C$3,AV78,AW78)</f>
        <v>-52.500500000000002</v>
      </c>
      <c r="AY78" s="24">
        <f t="shared" ca="1" si="235"/>
        <v>-60.067999999999991</v>
      </c>
      <c r="AZ78" s="24">
        <f t="shared" ca="1" si="236"/>
        <v>-91.272500000000008</v>
      </c>
      <c r="BA78" s="24">
        <f t="shared" ca="1" si="237"/>
        <v>13.728500000000004</v>
      </c>
      <c r="BC78" s="40"/>
      <c r="BE78" s="8" t="s">
        <v>8</v>
      </c>
      <c r="BF78" s="24">
        <f ca="1">BF70+BR61*BH64/100</f>
        <v>-61.497999999999998</v>
      </c>
      <c r="BG78" s="24">
        <f ca="1">BG70+BR62*BH64/100</f>
        <v>-38.335499999999996</v>
      </c>
      <c r="BH78" s="24">
        <f t="shared" ref="BH78:BK78" ca="1" si="272">BH70</f>
        <v>-42.222000000000001</v>
      </c>
      <c r="BI78" s="24">
        <f t="shared" ca="1" si="272"/>
        <v>-16.010000000000002</v>
      </c>
      <c r="BJ78" s="24">
        <f t="shared" ca="1" si="272"/>
        <v>-2.6269999999999998</v>
      </c>
      <c r="BK78" s="24">
        <f t="shared" ca="1" si="272"/>
        <v>-3.8650000000000002</v>
      </c>
      <c r="BL78" s="24">
        <f t="shared" ca="1" si="238"/>
        <v>-44.849000000000004</v>
      </c>
      <c r="BM78" s="24">
        <f t="shared" ca="1" si="239"/>
        <v>-19.875</v>
      </c>
      <c r="BN78" s="24">
        <f t="shared" ca="1" si="240"/>
        <v>-50.811500000000002</v>
      </c>
      <c r="BO78" s="24">
        <f t="shared" ca="1" si="216"/>
        <v>-33.329700000000003</v>
      </c>
      <c r="BP78" s="24">
        <f ca="1">IF($C$2&lt;=$C$3,BN78,BO78)</f>
        <v>-50.811500000000002</v>
      </c>
      <c r="BQ78" s="24">
        <f t="shared" ca="1" si="241"/>
        <v>-61.497999999999998</v>
      </c>
      <c r="BR78" s="24">
        <f t="shared" ca="1" si="242"/>
        <v>-89.146999999999991</v>
      </c>
      <c r="BS78" s="24">
        <f t="shared" ca="1" si="243"/>
        <v>12.476000000000006</v>
      </c>
      <c r="BU78" s="40"/>
      <c r="BW78" s="8" t="s">
        <v>8</v>
      </c>
      <c r="BX78" s="24">
        <f ca="1">BX70+CJ61*BZ64/100</f>
        <v>-90.456999999999994</v>
      </c>
      <c r="BY78" s="24">
        <f ca="1">BY70+CJ62*BZ64/100</f>
        <v>-56.200500000000005</v>
      </c>
      <c r="BZ78" s="24">
        <f t="shared" ref="BZ78:CC78" ca="1" si="273">BZ70</f>
        <v>-43.332999999999998</v>
      </c>
      <c r="CA78" s="24">
        <f t="shared" ca="1" si="273"/>
        <v>-16.440000000000001</v>
      </c>
      <c r="CB78" s="24">
        <f t="shared" ca="1" si="273"/>
        <v>-2.698</v>
      </c>
      <c r="CC78" s="24">
        <f t="shared" ca="1" si="273"/>
        <v>-3.97</v>
      </c>
      <c r="CD78" s="24">
        <f t="shared" ca="1" si="244"/>
        <v>-46.030999999999999</v>
      </c>
      <c r="CE78" s="24">
        <f t="shared" ca="1" si="245"/>
        <v>-20.41</v>
      </c>
      <c r="CF78" s="24">
        <f t="shared" ca="1" si="246"/>
        <v>-52.153999999999996</v>
      </c>
      <c r="CG78" s="24">
        <f t="shared" ca="1" si="217"/>
        <v>-34.219299999999997</v>
      </c>
      <c r="CH78" s="24">
        <f ca="1">IF($C$2&lt;=$C$3,CF78,CG78)</f>
        <v>-52.153999999999996</v>
      </c>
      <c r="CI78" s="24">
        <f t="shared" ca="1" si="247"/>
        <v>-90.456999999999994</v>
      </c>
      <c r="CJ78" s="24">
        <f t="shared" ca="1" si="248"/>
        <v>-108.3545</v>
      </c>
      <c r="CK78" s="24">
        <f t="shared" ca="1" si="249"/>
        <v>-4.0465000000000089</v>
      </c>
      <c r="CM78" s="40"/>
      <c r="CO78" s="8" t="s">
        <v>8</v>
      </c>
      <c r="CP78" s="24">
        <f ca="1">CP70+DB61*CR64/100</f>
        <v>-90.618000000000009</v>
      </c>
      <c r="CQ78" s="24">
        <f ca="1">CQ70+DB62*CR64/100</f>
        <v>-56.353500000000004</v>
      </c>
      <c r="CR78" s="24">
        <f t="shared" ref="CR78:CU78" ca="1" si="274">CR70</f>
        <v>-37.673999999999999</v>
      </c>
      <c r="CS78" s="24">
        <f t="shared" ca="1" si="274"/>
        <v>-14.326000000000001</v>
      </c>
      <c r="CT78" s="24">
        <f t="shared" ca="1" si="274"/>
        <v>-2.35</v>
      </c>
      <c r="CU78" s="24">
        <f t="shared" ca="1" si="274"/>
        <v>-3.4580000000000002</v>
      </c>
      <c r="CV78" s="24">
        <f t="shared" ca="1" si="250"/>
        <v>-40.024000000000001</v>
      </c>
      <c r="CW78" s="24">
        <f t="shared" ca="1" si="251"/>
        <v>-17.783999999999999</v>
      </c>
      <c r="CX78" s="24">
        <f t="shared" ca="1" si="252"/>
        <v>-45.359200000000001</v>
      </c>
      <c r="CY78" s="24">
        <f t="shared" ca="1" si="218"/>
        <v>-29.791199999999996</v>
      </c>
      <c r="CZ78" s="24">
        <f ca="1">IF($C$2&lt;=$C$3,CX78,CY78)</f>
        <v>-45.359200000000001</v>
      </c>
      <c r="DA78" s="24">
        <f t="shared" ca="1" si="253"/>
        <v>-90.618000000000009</v>
      </c>
      <c r="DB78" s="24">
        <f t="shared" ca="1" si="254"/>
        <v>-101.71270000000001</v>
      </c>
      <c r="DC78" s="24">
        <f t="shared" ca="1" si="255"/>
        <v>-10.994300000000003</v>
      </c>
      <c r="DE78" s="40"/>
      <c r="DG78" s="8" t="s">
        <v>8</v>
      </c>
      <c r="DH78" s="24">
        <f ca="1">DH70+DT61*DJ64/100</f>
        <v>-80.325999999999993</v>
      </c>
      <c r="DI78" s="24">
        <f ca="1">DI70+DT62*DJ64/100</f>
        <v>-49.955500000000001</v>
      </c>
      <c r="DJ78" s="24">
        <f t="shared" ref="DJ78:DM78" ca="1" si="275">DJ70</f>
        <v>-37.673999999999999</v>
      </c>
      <c r="DK78" s="24">
        <f t="shared" ca="1" si="275"/>
        <v>-14.326000000000001</v>
      </c>
      <c r="DL78" s="24">
        <f t="shared" ca="1" si="275"/>
        <v>-2.35</v>
      </c>
      <c r="DM78" s="24">
        <f t="shared" ca="1" si="275"/>
        <v>-3.4580000000000002</v>
      </c>
      <c r="DN78" s="24">
        <f t="shared" ca="1" si="256"/>
        <v>-40.024000000000001</v>
      </c>
      <c r="DO78" s="24">
        <f t="shared" ca="1" si="257"/>
        <v>-17.783999999999999</v>
      </c>
      <c r="DP78" s="24">
        <f t="shared" ca="1" si="258"/>
        <v>-45.359200000000001</v>
      </c>
      <c r="DQ78" s="24">
        <f t="shared" ca="1" si="219"/>
        <v>-29.791199999999996</v>
      </c>
      <c r="DR78" s="24">
        <f ca="1">IF($C$2&lt;=$C$3,DP78,DQ78)</f>
        <v>-45.359200000000001</v>
      </c>
      <c r="DS78" s="24">
        <f t="shared" ca="1" si="259"/>
        <v>-80.325999999999993</v>
      </c>
      <c r="DT78" s="24">
        <f t="shared" ca="1" si="260"/>
        <v>-95.314700000000002</v>
      </c>
      <c r="DU78" s="24">
        <f t="shared" ca="1" si="261"/>
        <v>-4.5962999999999994</v>
      </c>
    </row>
    <row r="79" spans="1:125" s="21" customFormat="1" x14ac:dyDescent="0.35">
      <c r="C79" s="8" t="s">
        <v>58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>
        <f ca="1">MIN(P60-F64/100,MAX(F63/100,O71))</f>
        <v>2.253171515936363</v>
      </c>
      <c r="P79" s="24">
        <f ca="1">MIN(P60-F64/100,MAX(F63/100,P71))</f>
        <v>0.62460253556260725</v>
      </c>
      <c r="Q79" s="24">
        <f ca="1">MIN(P60-F64/100,MAX(F63/100,Q71))</f>
        <v>3.8963829552092708</v>
      </c>
      <c r="S79" s="40"/>
      <c r="U79" s="8" t="s">
        <v>58</v>
      </c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>
        <f ca="1">MIN(AH60-X64/100,MAX(X63/100,AG71))</f>
        <v>1.8031336015244548</v>
      </c>
      <c r="AH79" s="24">
        <f ca="1">MIN(AH60-X64/100,MAX(X63/100,AH71))</f>
        <v>0.35</v>
      </c>
      <c r="AI79" s="24">
        <f ca="1">MIN(AH60-X64/100,MAX(X63/100,AI71))</f>
        <v>3.4499999999999997</v>
      </c>
      <c r="AK79" s="40"/>
      <c r="AM79" s="8" t="s">
        <v>58</v>
      </c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>
        <f ca="1">MIN(AZ60-AP64/100,MAX(AP63/100,AY71))</f>
        <v>1.5176498724489798</v>
      </c>
      <c r="AZ79" s="24">
        <f ca="1">MIN(AZ60-AP64/100,MAX(AP63/100,AZ71))</f>
        <v>0.35</v>
      </c>
      <c r="BA79" s="24">
        <f ca="1">MIN(AZ60-AP64/100,MAX(AP63/100,BA71))</f>
        <v>3.0500000000000003</v>
      </c>
      <c r="BC79" s="40"/>
      <c r="BE79" s="8" t="s">
        <v>58</v>
      </c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>
        <f ca="1">MIN(BR60-BH64/100,MAX(BH63/100,BQ71))</f>
        <v>1.6549334434512244</v>
      </c>
      <c r="BR79" s="24">
        <f ca="1">MIN(BR60-BH64/100,MAX(BH63/100,BR71))</f>
        <v>0.15</v>
      </c>
      <c r="BS79" s="24">
        <f ca="1">MIN(BR60-BH64/100,MAX(BH63/100,BS71))</f>
        <v>2.85</v>
      </c>
      <c r="BU79" s="40"/>
      <c r="BW79" s="8" t="s">
        <v>58</v>
      </c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>
        <f ca="1">MIN(CJ60-BZ64/100,MAX(BZ63/100,CI71))</f>
        <v>2.0921899579886367</v>
      </c>
      <c r="CJ79" s="24">
        <f ca="1">MIN(CJ60-BZ64/100,MAX(BZ63/100,CJ71))</f>
        <v>0.46285892912963877</v>
      </c>
      <c r="CK79" s="24">
        <f ca="1">MIN(CJ60-BZ64/100,MAX(BZ63/100,CK71))</f>
        <v>3.7235207430893587</v>
      </c>
      <c r="CM79" s="40"/>
      <c r="CO79" s="8" t="s">
        <v>58</v>
      </c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>
        <f ca="1">MIN(DB60-CR64/100,MAX(CR63/100,DA71))</f>
        <v>1.6890616228354278</v>
      </c>
      <c r="DB79" s="24">
        <f ca="1">MIN(DB60-CR64/100,MAX(CR63/100,DB71))</f>
        <v>0.35</v>
      </c>
      <c r="DC79" s="24">
        <f ca="1">MIN(DB60-CR64/100,MAX(CR63/100,DC71))</f>
        <v>3.1063335764648672</v>
      </c>
      <c r="DE79" s="40"/>
      <c r="DG79" s="8" t="s">
        <v>58</v>
      </c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>
        <f ca="1">MIN(DT60-DJ64/100,MAX(DJ63/100,DS71))</f>
        <v>1.6890616228354278</v>
      </c>
      <c r="DT79" s="24">
        <f ca="1">MIN(DT60-DJ64/100,MAX(DJ63/100,DT71))</f>
        <v>0.35</v>
      </c>
      <c r="DU79" s="24">
        <f ca="1">MIN(DT60-DJ64/100,MAX(DJ63/100,DU71))</f>
        <v>3.1063335764648672</v>
      </c>
    </row>
    <row r="80" spans="1:125" s="21" customFormat="1" x14ac:dyDescent="0.35">
      <c r="C80" s="8" t="s">
        <v>59</v>
      </c>
      <c r="O80" s="24">
        <f ca="1">O67+(P61*P60/2-(O67-O68)/P60)*O79-P61*O79^2/2</f>
        <v>40.263204101559793</v>
      </c>
      <c r="P80" s="24">
        <f ca="1">P67+(P62*P60/2-(P67-P68)/P60)*P79-P62*P79^2/2</f>
        <v>63.040890263062145</v>
      </c>
      <c r="Q80" s="24">
        <f ca="1">Q67+(P62*P60/2-(Q67-Q68)/P60)*Q79-P62*Q79^2/2</f>
        <v>65.933615968595717</v>
      </c>
      <c r="S80" s="40"/>
      <c r="U80" s="8" t="s">
        <v>59</v>
      </c>
      <c r="AG80" s="24">
        <f ca="1">AG67+(AH61*AH60/2-(AG67-AG68)/AH60)*AG79-AH61*AG79^2/2</f>
        <v>29.670231886512795</v>
      </c>
      <c r="AH80" s="24">
        <f ca="1">AH67+(AH62*AH60/2-(AH67-AH68)/AH60)*AH79-AH62*AH79^2/2</f>
        <v>79.341567105263152</v>
      </c>
      <c r="AI80" s="24">
        <f ca="1">AI67+(AH62*AH60/2-(AI67-AI68)/AH60)*AI79-AH62*AI79^2/2</f>
        <v>69.905024999999995</v>
      </c>
      <c r="AK80" s="40"/>
      <c r="AM80" s="8" t="s">
        <v>59</v>
      </c>
      <c r="AY80" s="24">
        <f ca="1">AY67+(AZ61*AZ60/2-(AY67-AY68)/AZ60)*AY79-AZ61*AY79^2/2</f>
        <v>13.245918252750336</v>
      </c>
      <c r="AZ80" s="24">
        <f ca="1">AZ67+(AZ62*AZ60/2-(AZ67-AZ68)/AZ60)*AZ79-AZ62*AZ79^2/2</f>
        <v>79.617503124999999</v>
      </c>
      <c r="BA80" s="24">
        <f ca="1">BA67+(AZ62*AZ60/2-(BA67-BA68)/AZ60)*BA79-AZ62*BA79^2/2</f>
        <v>32.925196875000026</v>
      </c>
      <c r="BC80" s="40"/>
      <c r="BE80" s="8" t="s">
        <v>59</v>
      </c>
      <c r="BQ80" s="24">
        <f ca="1">BQ67+(BR61*BR60/2-(BQ67-BQ68)/BR60)*BQ79-BR61*BQ79^2/2</f>
        <v>22.178444988978114</v>
      </c>
      <c r="BR80" s="24">
        <f ca="1">BR67+(BR62*BR60/2-(BR67-BR68)/BR60)*BR79-BR62*BR79^2/2</f>
        <v>28.611159375000003</v>
      </c>
      <c r="BS80" s="24">
        <f ca="1">BS67+(BR62*BR60/2-(BS67-BS68)/BR60)*BS79-BR62*BS79^2/2</f>
        <v>76.754409374999994</v>
      </c>
      <c r="BU80" s="40"/>
      <c r="BW80" s="8" t="s">
        <v>59</v>
      </c>
      <c r="CI80" s="24">
        <f ca="1">CI67+(CJ61*CJ60/2-(CI67-CI68)/CJ60)*CI79-CJ61*CI79^2/2</f>
        <v>40.638869446537541</v>
      </c>
      <c r="CJ80" s="24">
        <f ca="1">CJ67+(CJ62*CJ60/2-(CJ67-CJ68)/CJ60)*CJ79-CJ62*CJ79^2/2</f>
        <v>67.627043020459197</v>
      </c>
      <c r="CK80" s="24">
        <f ca="1">CK67+(CJ62*CJ60/2-(CK67-CK68)/CJ60)*CK79-CJ62*CK79^2/2</f>
        <v>67.900084553846511</v>
      </c>
      <c r="CM80" s="40"/>
      <c r="CO80" s="8" t="s">
        <v>59</v>
      </c>
      <c r="DA80" s="24">
        <f ca="1">DA67+(DB61*DB60/2-(DA67-DA68)/DB60)*DA79-DB61*DA79^2/2</f>
        <v>39.743867434373072</v>
      </c>
      <c r="DB80" s="24">
        <f ca="1">DB67+(DB62*DB60/2-(DB67-DB68)/DB60)*DB79-DB62*DB79^2/2</f>
        <v>70.627448611111106</v>
      </c>
      <c r="DC80" s="24">
        <f ca="1">DC67+(DB62*DB60/2-(DC67-DC68)/DB60)*DC79-DB62*DC79^2/2</f>
        <v>43.012186070926901</v>
      </c>
      <c r="DE80" s="40"/>
      <c r="DG80" s="8" t="s">
        <v>59</v>
      </c>
      <c r="DS80" s="24">
        <f ca="1">DS67+(DT61*DT60/2-(DS67-DS68)/DT60)*DS79-DT61*DS79^2/2</f>
        <v>39.743867434373072</v>
      </c>
      <c r="DT80" s="24">
        <f ca="1">DT67+(DT62*DT60/2-(DT67-DT68)/DT60)*DT79-DT62*DT79^2/2</f>
        <v>70.627448611111106</v>
      </c>
      <c r="DU80" s="24">
        <f ca="1">DU67+(DT62*DT60/2-(DU67-DU68)/DT60)*DU79-DT62*DU79^2/2</f>
        <v>43.012186070926901</v>
      </c>
    </row>
    <row r="81" spans="1:126" s="21" customFormat="1" x14ac:dyDescent="0.35">
      <c r="A81" s="22" t="s">
        <v>38</v>
      </c>
      <c r="S81" s="35" t="s">
        <v>38</v>
      </c>
      <c r="AK81" s="35" t="s">
        <v>38</v>
      </c>
      <c r="BC81" s="35" t="s">
        <v>38</v>
      </c>
      <c r="BU81" s="35" t="s">
        <v>38</v>
      </c>
      <c r="CM81" s="35" t="s">
        <v>38</v>
      </c>
      <c r="DE81" s="35" t="s">
        <v>38</v>
      </c>
    </row>
    <row r="82" spans="1:126" s="21" customFormat="1" x14ac:dyDescent="0.35">
      <c r="A82" s="8" t="s">
        <v>44</v>
      </c>
      <c r="D82" s="23" t="s">
        <v>32</v>
      </c>
      <c r="E82" s="23" t="s">
        <v>51</v>
      </c>
      <c r="F82" s="23" t="s">
        <v>52</v>
      </c>
      <c r="G82" s="23" t="s">
        <v>60</v>
      </c>
      <c r="H82" s="23" t="s">
        <v>61</v>
      </c>
      <c r="I82" s="23" t="s">
        <v>62</v>
      </c>
      <c r="J82" s="23" t="s">
        <v>63</v>
      </c>
      <c r="K82" s="23"/>
      <c r="M82" s="23"/>
      <c r="N82" s="23"/>
      <c r="O82" s="23"/>
      <c r="P82" s="23"/>
      <c r="Q82" s="23"/>
      <c r="R82" s="23"/>
      <c r="S82" s="39" t="s">
        <v>44</v>
      </c>
      <c r="V82" s="23" t="s">
        <v>32</v>
      </c>
      <c r="W82" s="23" t="s">
        <v>51</v>
      </c>
      <c r="X82" s="23" t="s">
        <v>52</v>
      </c>
      <c r="Y82" s="23" t="s">
        <v>60</v>
      </c>
      <c r="Z82" s="23" t="s">
        <v>61</v>
      </c>
      <c r="AA82" s="23" t="s">
        <v>62</v>
      </c>
      <c r="AB82" s="23" t="s">
        <v>63</v>
      </c>
      <c r="AC82" s="23"/>
      <c r="AE82" s="23"/>
      <c r="AF82" s="23"/>
      <c r="AG82" s="23"/>
      <c r="AH82" s="23"/>
      <c r="AI82" s="23"/>
      <c r="AJ82" s="23"/>
      <c r="AK82" s="39" t="s">
        <v>44</v>
      </c>
      <c r="AN82" s="23" t="s">
        <v>32</v>
      </c>
      <c r="AO82" s="23" t="s">
        <v>51</v>
      </c>
      <c r="AP82" s="23" t="s">
        <v>52</v>
      </c>
      <c r="AQ82" s="23" t="s">
        <v>60</v>
      </c>
      <c r="AR82" s="23" t="s">
        <v>61</v>
      </c>
      <c r="AS82" s="23" t="s">
        <v>62</v>
      </c>
      <c r="AT82" s="23" t="s">
        <v>63</v>
      </c>
      <c r="AU82" s="23"/>
      <c r="AW82" s="23"/>
      <c r="AX82" s="23"/>
      <c r="AY82" s="23"/>
      <c r="AZ82" s="23"/>
      <c r="BA82" s="23"/>
      <c r="BB82" s="23"/>
      <c r="BC82" s="39" t="s">
        <v>44</v>
      </c>
      <c r="BF82" s="23" t="s">
        <v>32</v>
      </c>
      <c r="BG82" s="23" t="s">
        <v>51</v>
      </c>
      <c r="BH82" s="23" t="s">
        <v>52</v>
      </c>
      <c r="BI82" s="23" t="s">
        <v>60</v>
      </c>
      <c r="BJ82" s="23" t="s">
        <v>61</v>
      </c>
      <c r="BK82" s="23" t="s">
        <v>62</v>
      </c>
      <c r="BL82" s="23" t="s">
        <v>63</v>
      </c>
      <c r="BM82" s="23"/>
      <c r="BO82" s="23"/>
      <c r="BP82" s="23"/>
      <c r="BQ82" s="23"/>
      <c r="BR82" s="23"/>
      <c r="BS82" s="23"/>
      <c r="BT82" s="23"/>
      <c r="BU82" s="39" t="s">
        <v>44</v>
      </c>
      <c r="BX82" s="23" t="s">
        <v>32</v>
      </c>
      <c r="BY82" s="23" t="s">
        <v>51</v>
      </c>
      <c r="BZ82" s="23" t="s">
        <v>52</v>
      </c>
      <c r="CA82" s="23" t="s">
        <v>60</v>
      </c>
      <c r="CB82" s="23" t="s">
        <v>61</v>
      </c>
      <c r="CC82" s="23" t="s">
        <v>62</v>
      </c>
      <c r="CD82" s="23" t="s">
        <v>63</v>
      </c>
      <c r="CE82" s="23"/>
      <c r="CG82" s="23"/>
      <c r="CH82" s="23"/>
      <c r="CI82" s="23"/>
      <c r="CJ82" s="23"/>
      <c r="CK82" s="23"/>
      <c r="CL82" s="23"/>
      <c r="CM82" s="39" t="s">
        <v>44</v>
      </c>
      <c r="CP82" s="23" t="s">
        <v>32</v>
      </c>
      <c r="CQ82" s="23" t="s">
        <v>51</v>
      </c>
      <c r="CR82" s="23" t="s">
        <v>52</v>
      </c>
      <c r="CS82" s="23" t="s">
        <v>60</v>
      </c>
      <c r="CT82" s="23" t="s">
        <v>61</v>
      </c>
      <c r="CU82" s="23" t="s">
        <v>62</v>
      </c>
      <c r="CV82" s="23" t="s">
        <v>63</v>
      </c>
      <c r="CW82" s="23"/>
      <c r="CY82" s="23"/>
      <c r="CZ82" s="23"/>
      <c r="DA82" s="23"/>
      <c r="DB82" s="23"/>
      <c r="DC82" s="23"/>
      <c r="DD82" s="23"/>
      <c r="DE82" s="39" t="s">
        <v>44</v>
      </c>
      <c r="DH82" s="23" t="s">
        <v>32</v>
      </c>
      <c r="DI82" s="23" t="s">
        <v>51</v>
      </c>
      <c r="DJ82" s="23" t="s">
        <v>52</v>
      </c>
      <c r="DK82" s="23" t="s">
        <v>60</v>
      </c>
      <c r="DL82" s="23" t="s">
        <v>61</v>
      </c>
      <c r="DM82" s="23" t="s">
        <v>62</v>
      </c>
      <c r="DN82" s="23" t="s">
        <v>63</v>
      </c>
      <c r="DO82" s="23"/>
      <c r="DQ82" s="23"/>
      <c r="DR82" s="23"/>
      <c r="DS82" s="23"/>
      <c r="DT82" s="23"/>
      <c r="DU82" s="23"/>
      <c r="DV82" s="23"/>
    </row>
    <row r="83" spans="1:126" x14ac:dyDescent="0.35">
      <c r="A83" s="8" t="str">
        <f ca="1">B60</f>
        <v>21-22</v>
      </c>
      <c r="C83" s="8" t="s">
        <v>11</v>
      </c>
      <c r="D83" s="29">
        <f ca="1">O75</f>
        <v>-45.271887499999998</v>
      </c>
      <c r="E83" s="29">
        <f t="shared" ref="E83:E84" ca="1" si="276">P75</f>
        <v>61.93011104651162</v>
      </c>
      <c r="F83" s="29">
        <f t="shared" ref="F83:F84" ca="1" si="277">Q75</f>
        <v>-119.32316104651161</v>
      </c>
      <c r="G83" s="29">
        <f ca="1">MIN(D83:F83)</f>
        <v>-119.32316104651161</v>
      </c>
      <c r="H83" s="29">
        <f ca="1">MAX(D83:F83)</f>
        <v>61.93011104651162</v>
      </c>
      <c r="I83" s="33">
        <f ca="1">-G83/0.9/(F61-F62)/$N$3*1000</f>
        <v>6.0503366491837882</v>
      </c>
      <c r="J83" s="33">
        <f ca="1">H83/0.9/(F61-F62)/$N$3*1000</f>
        <v>3.1401952250215324</v>
      </c>
      <c r="K83" s="17" t="s">
        <v>64</v>
      </c>
      <c r="L83" s="21"/>
      <c r="M83" s="29"/>
      <c r="N83" s="29"/>
      <c r="O83" s="29"/>
      <c r="P83" s="29"/>
      <c r="Q83" s="29"/>
      <c r="R83" s="29"/>
      <c r="S83" s="39" t="str">
        <f ca="1">T60</f>
        <v>22-23</v>
      </c>
      <c r="U83" s="8" t="s">
        <v>11</v>
      </c>
      <c r="V83" s="29">
        <f ca="1">AG75</f>
        <v>-20.195137500000001</v>
      </c>
      <c r="W83" s="29">
        <f t="shared" ref="W83:W84" ca="1" si="278">AH75</f>
        <v>79.341346052631579</v>
      </c>
      <c r="X83" s="29">
        <f t="shared" ref="X83:X84" ca="1" si="279">AI75</f>
        <v>-104.54149605263159</v>
      </c>
      <c r="Y83" s="29">
        <f ca="1">MIN(V83:X83)</f>
        <v>-104.54149605263159</v>
      </c>
      <c r="Z83" s="29">
        <f ca="1">MAX(V83:X83)</f>
        <v>79.341346052631579</v>
      </c>
      <c r="AA83" s="33">
        <f ca="1">-Y83/0.9/(X61-X62)/$N$3*1000</f>
        <v>5.3008254171307891</v>
      </c>
      <c r="AB83" s="33">
        <f ca="1">Z83/0.9/(X61-X62)/$N$3*1000</f>
        <v>4.0230400335329062</v>
      </c>
      <c r="AC83" s="17" t="s">
        <v>64</v>
      </c>
      <c r="AD83" s="21"/>
      <c r="AE83" s="29"/>
      <c r="AF83" s="29"/>
      <c r="AG83" s="29"/>
      <c r="AH83" s="29"/>
      <c r="AI83" s="29"/>
      <c r="AJ83" s="29"/>
      <c r="AK83" s="39" t="str">
        <f ca="1">AL60</f>
        <v>23-24</v>
      </c>
      <c r="AM83" s="8" t="s">
        <v>11</v>
      </c>
      <c r="AN83" s="29">
        <f ca="1">AY75</f>
        <v>-13.476800000000001</v>
      </c>
      <c r="AO83" s="29">
        <f t="shared" ref="AO83:AO84" ca="1" si="280">AZ75</f>
        <v>79.617481250000012</v>
      </c>
      <c r="AP83" s="29">
        <f t="shared" ref="AP83:AP84" ca="1" si="281">BA75</f>
        <v>-96.287881250000012</v>
      </c>
      <c r="AQ83" s="29">
        <f ca="1">MIN(AN83:AP83)</f>
        <v>-96.287881250000012</v>
      </c>
      <c r="AR83" s="29">
        <f ca="1">MAX(AN83:AP83)</f>
        <v>79.617481250000012</v>
      </c>
      <c r="AS83" s="33">
        <f ca="1">-AQ83/0.9/(AP61-AP62)/$N$3*1000</f>
        <v>4.8823220210537919</v>
      </c>
      <c r="AT83" s="33">
        <f ca="1">AR83/0.9/(AP61-AP62)/$N$3*1000</f>
        <v>4.0370415977733689</v>
      </c>
      <c r="AU83" s="17" t="s">
        <v>64</v>
      </c>
      <c r="AV83" s="21"/>
      <c r="AW83" s="29"/>
      <c r="AX83" s="29"/>
      <c r="AY83" s="29"/>
      <c r="AZ83" s="29"/>
      <c r="BA83" s="29"/>
      <c r="BB83" s="29"/>
      <c r="BC83" s="39" t="str">
        <f ca="1">BD60</f>
        <v>24-25</v>
      </c>
      <c r="BE83" s="8" t="s">
        <v>11</v>
      </c>
      <c r="BF83" s="29">
        <f ca="1">BQ75</f>
        <v>-36.095474999999993</v>
      </c>
      <c r="BG83" s="29">
        <f t="shared" ref="BG83:BG84" ca="1" si="282">BR75</f>
        <v>28.611178124999999</v>
      </c>
      <c r="BH83" s="29">
        <f t="shared" ref="BH83:BH84" ca="1" si="283">BS75</f>
        <v>-73.534153125000003</v>
      </c>
      <c r="BI83" s="29">
        <f ca="1">MIN(BF83:BH83)</f>
        <v>-73.534153125000003</v>
      </c>
      <c r="BJ83" s="29">
        <f ca="1">MAX(BF83:BH83)</f>
        <v>28.611178124999999</v>
      </c>
      <c r="BK83" s="33">
        <f ca="1">-BI83/0.9/(BH61-BH62)/$N$3*1000</f>
        <v>3.7285836020171952</v>
      </c>
      <c r="BL83" s="33">
        <f ca="1">BJ83/0.9/(BH61-BH62)/$N$3*1000</f>
        <v>1.4507431588955024</v>
      </c>
      <c r="BM83" s="17" t="s">
        <v>64</v>
      </c>
      <c r="BN83" s="21"/>
      <c r="BO83" s="29"/>
      <c r="BP83" s="29"/>
      <c r="BQ83" s="29"/>
      <c r="BR83" s="29"/>
      <c r="BS83" s="29"/>
      <c r="BT83" s="29"/>
      <c r="BU83" s="39" t="str">
        <f ca="1">BV60</f>
        <v>25-26</v>
      </c>
      <c r="BW83" s="8" t="s">
        <v>11</v>
      </c>
      <c r="BX83" s="29">
        <f ca="1">CI75</f>
        <v>-37.457524999999997</v>
      </c>
      <c r="BY83" s="29">
        <f t="shared" ref="BY83:BY84" ca="1" si="284">CJ75</f>
        <v>67.423262500000021</v>
      </c>
      <c r="BZ83" s="29">
        <f t="shared" ref="BZ83:BZ84" ca="1" si="285">CK75</f>
        <v>-114.13333750000001</v>
      </c>
      <c r="CA83" s="29">
        <f ca="1">MIN(BX83:BZ83)</f>
        <v>-114.13333750000001</v>
      </c>
      <c r="CB83" s="29">
        <f ca="1">MAX(BX83:BZ83)</f>
        <v>67.423262500000021</v>
      </c>
      <c r="CC83" s="33">
        <f ca="1">-CA83/0.9/(BZ61-BZ62)/$N$3*1000</f>
        <v>5.7871842206790127</v>
      </c>
      <c r="CD83" s="33">
        <f ca="1">CB83/0.9/(BZ61-BZ62)/$N$3*1000</f>
        <v>3.4187280368165793</v>
      </c>
      <c r="CE83" s="17" t="s">
        <v>64</v>
      </c>
      <c r="CF83" s="21"/>
      <c r="CG83" s="29"/>
      <c r="CH83" s="29"/>
      <c r="CI83" s="29"/>
      <c r="CJ83" s="29"/>
      <c r="CK83" s="29"/>
      <c r="CL83" s="29"/>
      <c r="CM83" s="39" t="str">
        <f ca="1">CN60</f>
        <v>26-27</v>
      </c>
      <c r="CO83" s="8" t="s">
        <v>11</v>
      </c>
      <c r="CP83" s="29">
        <f ca="1">DA75</f>
        <v>-6.3922749999999997</v>
      </c>
      <c r="CQ83" s="29">
        <f t="shared" ref="CQ83:CQ84" ca="1" si="286">DB75</f>
        <v>70.62744861111112</v>
      </c>
      <c r="CR83" s="29">
        <f t="shared" ref="CR83:CR84" ca="1" si="287">DC75</f>
        <v>-78.507823611111135</v>
      </c>
      <c r="CS83" s="29">
        <f ca="1">MIN(CP83:CR83)</f>
        <v>-78.507823611111135</v>
      </c>
      <c r="CT83" s="29">
        <f ca="1">MAX(CP83:CR83)</f>
        <v>70.62744861111112</v>
      </c>
      <c r="CU83" s="33">
        <f ca="1">-CS83/0.9/(CR61-CR62)/$N$3*1000</f>
        <v>3.9807758885704487</v>
      </c>
      <c r="CV83" s="33">
        <f ca="1">CT83/0.9/(CR61-CR62)/$N$3*1000</f>
        <v>3.5811977911277677</v>
      </c>
      <c r="CW83" s="17" t="s">
        <v>64</v>
      </c>
      <c r="CX83" s="21"/>
      <c r="CY83" s="29"/>
      <c r="CZ83" s="29"/>
      <c r="DA83" s="29"/>
      <c r="DB83" s="29"/>
      <c r="DC83" s="29"/>
      <c r="DD83" s="29"/>
      <c r="DE83" s="39" t="str">
        <f ca="1">DF60</f>
        <v>-</v>
      </c>
      <c r="DG83" s="8" t="s">
        <v>11</v>
      </c>
      <c r="DH83" s="29">
        <f ca="1">DS75</f>
        <v>-6.3922749999999997</v>
      </c>
      <c r="DI83" s="29">
        <f t="shared" ref="DI83:DI84" ca="1" si="288">DT75</f>
        <v>70.62744861111112</v>
      </c>
      <c r="DJ83" s="29">
        <f t="shared" ref="DJ83:DJ84" ca="1" si="289">DU75</f>
        <v>-78.507823611111135</v>
      </c>
      <c r="DK83" s="29">
        <f ca="1">MIN(DH83:DJ83)</f>
        <v>-78.507823611111135</v>
      </c>
      <c r="DL83" s="29">
        <f ca="1">MAX(DH83:DJ83)</f>
        <v>70.62744861111112</v>
      </c>
      <c r="DM83" s="33">
        <f ca="1">-DK83/0.9/(DJ61-DJ62)/$N$3*1000</f>
        <v>3.9807758885704487</v>
      </c>
      <c r="DN83" s="33">
        <f ca="1">DL83/0.9/(DJ61-DJ62)/$N$3*1000</f>
        <v>3.5811977911277677</v>
      </c>
      <c r="DO83" s="17" t="s">
        <v>64</v>
      </c>
      <c r="DP83" s="21"/>
      <c r="DQ83" s="29"/>
      <c r="DR83" s="29"/>
      <c r="DS83" s="29"/>
      <c r="DT83" s="29"/>
      <c r="DU83" s="29"/>
      <c r="DV83" s="29"/>
    </row>
    <row r="84" spans="1:126" x14ac:dyDescent="0.35">
      <c r="A84" s="22" t="s">
        <v>23</v>
      </c>
      <c r="C84" s="8" t="s">
        <v>10</v>
      </c>
      <c r="D84" s="29">
        <f ca="1">O76</f>
        <v>-27.729637499999995</v>
      </c>
      <c r="E84" s="29">
        <f t="shared" ca="1" si="276"/>
        <v>-99.847361046511608</v>
      </c>
      <c r="F84" s="29">
        <f t="shared" ca="1" si="277"/>
        <v>65.891311046511603</v>
      </c>
      <c r="G84" s="29">
        <f ca="1">MIN(D84:F84)</f>
        <v>-99.847361046511608</v>
      </c>
      <c r="H84" s="29">
        <f ca="1">MAX(D84:F84)</f>
        <v>65.891311046511603</v>
      </c>
      <c r="I84" s="33">
        <f ca="1">-G84/0.9/(F61-F62)/$N$3*1000</f>
        <v>5.06280710773758</v>
      </c>
      <c r="J84" s="33">
        <f ca="1">H84/0.9/(F61-F62)/$N$3*1000</f>
        <v>3.3410497223760292</v>
      </c>
      <c r="K84" s="32" t="s">
        <v>65</v>
      </c>
      <c r="L84" s="21"/>
      <c r="M84" s="29"/>
      <c r="N84" s="29"/>
      <c r="O84" s="29"/>
      <c r="P84" s="29"/>
      <c r="Q84" s="29"/>
      <c r="R84" s="29"/>
      <c r="S84" s="35" t="s">
        <v>23</v>
      </c>
      <c r="U84" s="8" t="s">
        <v>10</v>
      </c>
      <c r="V84" s="29">
        <f ca="1">AG76</f>
        <v>-34.377637499999999</v>
      </c>
      <c r="W84" s="29">
        <f t="shared" ca="1" si="278"/>
        <v>-112.78919605263158</v>
      </c>
      <c r="X84" s="29">
        <f t="shared" ca="1" si="279"/>
        <v>69.905246052631583</v>
      </c>
      <c r="Y84" s="29">
        <f ca="1">MIN(V84:X84)</f>
        <v>-112.78919605263158</v>
      </c>
      <c r="Z84" s="29">
        <f ca="1">MAX(V84:X84)</f>
        <v>69.905246052631583</v>
      </c>
      <c r="AA84" s="33">
        <f ca="1">-Y84/0.9/(X61-X62)/$N$3*1000</f>
        <v>5.7190289003759389</v>
      </c>
      <c r="AB84" s="33">
        <f ca="1">Z84/0.9/(X61-X62)/$N$3*1000</f>
        <v>3.5445781728627122</v>
      </c>
      <c r="AC84" s="32" t="s">
        <v>65</v>
      </c>
      <c r="AD84" s="21"/>
      <c r="AE84" s="29"/>
      <c r="AF84" s="29"/>
      <c r="AG84" s="29"/>
      <c r="AH84" s="29"/>
      <c r="AI84" s="29"/>
      <c r="AJ84" s="29"/>
      <c r="AK84" s="35" t="s">
        <v>23</v>
      </c>
      <c r="AM84" s="8" t="s">
        <v>10</v>
      </c>
      <c r="AN84" s="29">
        <f ca="1">AY76</f>
        <v>-32.776800000000009</v>
      </c>
      <c r="AO84" s="29">
        <f t="shared" ca="1" si="280"/>
        <v>-64.172681249999997</v>
      </c>
      <c r="AP84" s="29">
        <f t="shared" ca="1" si="281"/>
        <v>22.425081250000002</v>
      </c>
      <c r="AQ84" s="29">
        <f ca="1">MIN(AN84:AP84)</f>
        <v>-64.172681249999997</v>
      </c>
      <c r="AR84" s="29">
        <f ca="1">MAX(AN84:AP84)</f>
        <v>22.425081250000002</v>
      </c>
      <c r="AS84" s="33">
        <f ca="1">-AQ84/0.9/(AP61-AP62)/$N$3*1000</f>
        <v>3.2539057953042323</v>
      </c>
      <c r="AT84" s="33">
        <f ca="1">AR84/0.9/(AP61-AP62)/$N$3*1000</f>
        <v>1.1370742256393298</v>
      </c>
      <c r="AU84" s="32" t="s">
        <v>65</v>
      </c>
      <c r="AV84" s="21"/>
      <c r="AW84" s="29"/>
      <c r="AX84" s="29"/>
      <c r="AY84" s="29"/>
      <c r="AZ84" s="29"/>
      <c r="BA84" s="29"/>
      <c r="BB84" s="29"/>
      <c r="BC84" s="35" t="s">
        <v>23</v>
      </c>
      <c r="BE84" s="8" t="s">
        <v>10</v>
      </c>
      <c r="BF84" s="29">
        <f ca="1">BQ76</f>
        <v>-14.568774999999997</v>
      </c>
      <c r="BG84" s="29">
        <f t="shared" ca="1" si="282"/>
        <v>-105.645053125</v>
      </c>
      <c r="BH84" s="29">
        <f t="shared" ca="1" si="283"/>
        <v>86.916678125000004</v>
      </c>
      <c r="BI84" s="29">
        <f ca="1">MIN(BF84:BH84)</f>
        <v>-105.645053125</v>
      </c>
      <c r="BJ84" s="29">
        <f ca="1">MAX(BF84:BH84)</f>
        <v>86.916678125000004</v>
      </c>
      <c r="BK84" s="33">
        <f ca="1">-BI84/0.9/(BH61-BH62)/$N$3*1000</f>
        <v>5.3567817942570546</v>
      </c>
      <c r="BL84" s="33">
        <f ca="1">BJ84/0.9/(BH61-BH62)/$N$3*1000</f>
        <v>4.4071507867614637</v>
      </c>
      <c r="BM84" s="32" t="s">
        <v>65</v>
      </c>
      <c r="BN84" s="21"/>
      <c r="BO84" s="29"/>
      <c r="BP84" s="29"/>
      <c r="BQ84" s="29"/>
      <c r="BR84" s="29"/>
      <c r="BS84" s="29"/>
      <c r="BT84" s="29"/>
      <c r="BU84" s="35" t="s">
        <v>23</v>
      </c>
      <c r="BW84" s="8" t="s">
        <v>10</v>
      </c>
      <c r="BX84" s="29">
        <f ca="1">CI76</f>
        <v>-38.864125000000001</v>
      </c>
      <c r="BY84" s="29">
        <f t="shared" ca="1" si="284"/>
        <v>-115.87913750000001</v>
      </c>
      <c r="BZ84" s="29">
        <f t="shared" ca="1" si="285"/>
        <v>67.644262499999996</v>
      </c>
      <c r="CA84" s="29">
        <f ca="1">MIN(BX84:BZ84)</f>
        <v>-115.87913750000001</v>
      </c>
      <c r="CB84" s="29">
        <f ca="1">MAX(BX84:BZ84)</f>
        <v>67.644262499999996</v>
      </c>
      <c r="CC84" s="33">
        <f ca="1">-CA84/0.9/(BZ61-BZ62)/$N$3*1000</f>
        <v>5.8757058256172838</v>
      </c>
      <c r="CD84" s="33">
        <f ca="1">CB84/0.9/(BZ61-BZ62)/$N$3*1000</f>
        <v>3.4299339451058195</v>
      </c>
      <c r="CE84" s="32" t="s">
        <v>65</v>
      </c>
      <c r="CF84" s="21"/>
      <c r="CG84" s="29"/>
      <c r="CH84" s="29"/>
      <c r="CI84" s="29"/>
      <c r="CJ84" s="29"/>
      <c r="CK84" s="29"/>
      <c r="CL84" s="29"/>
      <c r="CM84" s="35" t="s">
        <v>23</v>
      </c>
      <c r="CO84" s="8" t="s">
        <v>10</v>
      </c>
      <c r="CP84" s="29">
        <f ca="1">DA76</f>
        <v>-40.042374999999993</v>
      </c>
      <c r="CQ84" s="29">
        <f t="shared" ca="1" si="286"/>
        <v>-81.8993236111111</v>
      </c>
      <c r="CR84" s="29">
        <f t="shared" ca="1" si="287"/>
        <v>32.051148611111103</v>
      </c>
      <c r="CS84" s="29">
        <f ca="1">MIN(CP84:CR84)</f>
        <v>-81.8993236111111</v>
      </c>
      <c r="CT84" s="29">
        <f ca="1">MAX(CP84:CR84)</f>
        <v>32.051148611111103</v>
      </c>
      <c r="CU84" s="33">
        <f ca="1">-CS84/0.9/(CR61-CR62)/$N$3*1000</f>
        <v>4.1527434811630402</v>
      </c>
      <c r="CV84" s="33">
        <f ca="1">CT84/0.9/(CR61-CR62)/$N$3*1000</f>
        <v>1.625168470140113</v>
      </c>
      <c r="CW84" s="32" t="s">
        <v>65</v>
      </c>
      <c r="CX84" s="21"/>
      <c r="CY84" s="29"/>
      <c r="CZ84" s="29"/>
      <c r="DA84" s="29"/>
      <c r="DB84" s="29"/>
      <c r="DC84" s="29"/>
      <c r="DD84" s="29"/>
      <c r="DE84" s="35" t="s">
        <v>23</v>
      </c>
      <c r="DG84" s="8" t="s">
        <v>10</v>
      </c>
      <c r="DH84" s="29">
        <f ca="1">DS76</f>
        <v>-22.947975</v>
      </c>
      <c r="DI84" s="29">
        <f t="shared" ca="1" si="288"/>
        <v>-71.268423611111103</v>
      </c>
      <c r="DJ84" s="29">
        <f t="shared" ca="1" si="289"/>
        <v>42.682048611111099</v>
      </c>
      <c r="DK84" s="29">
        <f ca="1">MIN(DH84:DJ84)</f>
        <v>-71.268423611111103</v>
      </c>
      <c r="DL84" s="29">
        <f ca="1">MAX(DH84:DJ84)</f>
        <v>42.682048611111099</v>
      </c>
      <c r="DM84" s="33">
        <f ca="1">-DK84/0.9/(DJ61-DJ62)/$N$3*1000</f>
        <v>3.6136987280766211</v>
      </c>
      <c r="DN84" s="33">
        <f ca="1">DL84/0.9/(DJ61-DJ62)/$N$3*1000</f>
        <v>2.1642132232265325</v>
      </c>
      <c r="DO84" s="32" t="s">
        <v>65</v>
      </c>
      <c r="DP84" s="21"/>
      <c r="DQ84" s="29"/>
      <c r="DR84" s="29"/>
      <c r="DS84" s="29"/>
      <c r="DT84" s="29"/>
      <c r="DU84" s="29"/>
      <c r="DV84" s="29"/>
    </row>
    <row r="85" spans="1:126" x14ac:dyDescent="0.35">
      <c r="A85" s="8">
        <f>B61</f>
        <v>4</v>
      </c>
      <c r="C85" s="8" t="s">
        <v>66</v>
      </c>
      <c r="D85" s="29">
        <f ca="1">O80</f>
        <v>40.263204101559793</v>
      </c>
      <c r="E85" s="29">
        <f t="shared" ref="E85" ca="1" si="290">P80</f>
        <v>63.040890263062145</v>
      </c>
      <c r="F85" s="29">
        <f t="shared" ref="F85" ca="1" si="291">Q80</f>
        <v>65.933615968595717</v>
      </c>
      <c r="G85" s="30"/>
      <c r="H85" s="29">
        <f ca="1">MAX(D85:F85)</f>
        <v>65.933615968595717</v>
      </c>
      <c r="I85" s="31"/>
      <c r="J85" s="33">
        <f ca="1">H85/0.9/(F61-F62)/$N$3*1000</f>
        <v>3.3431948132224458</v>
      </c>
      <c r="K85" s="29"/>
      <c r="L85" s="21"/>
      <c r="M85" s="29"/>
      <c r="N85" s="29"/>
      <c r="O85" s="29"/>
      <c r="P85" s="29"/>
      <c r="Q85" s="29"/>
      <c r="R85" s="29"/>
      <c r="S85" s="39">
        <f>T61</f>
        <v>4</v>
      </c>
      <c r="U85" s="8" t="s">
        <v>66</v>
      </c>
      <c r="V85" s="29">
        <f ca="1">AG80</f>
        <v>29.670231886512795</v>
      </c>
      <c r="W85" s="29">
        <f t="shared" ref="W85" ca="1" si="292">AH80</f>
        <v>79.341567105263152</v>
      </c>
      <c r="X85" s="29">
        <f t="shared" ref="X85" ca="1" si="293">AI80</f>
        <v>69.905024999999995</v>
      </c>
      <c r="Y85" s="30"/>
      <c r="Z85" s="29">
        <f ca="1">MAX(V85:X85)</f>
        <v>79.341567105263152</v>
      </c>
      <c r="AA85" s="31"/>
      <c r="AB85" s="33">
        <f ca="1">Z85/0.9/(X61-X62)/$N$3*1000</f>
        <v>4.0230512421099043</v>
      </c>
      <c r="AC85" s="29"/>
      <c r="AD85" s="21"/>
      <c r="AE85" s="29"/>
      <c r="AF85" s="29"/>
      <c r="AG85" s="29"/>
      <c r="AH85" s="29"/>
      <c r="AI85" s="29"/>
      <c r="AJ85" s="29"/>
      <c r="AK85" s="39">
        <f>AL61</f>
        <v>4</v>
      </c>
      <c r="AM85" s="8" t="s">
        <v>66</v>
      </c>
      <c r="AN85" s="29">
        <f ca="1">AY80</f>
        <v>13.245918252750336</v>
      </c>
      <c r="AO85" s="29">
        <f t="shared" ref="AO85" ca="1" si="294">AZ80</f>
        <v>79.617503124999999</v>
      </c>
      <c r="AP85" s="29">
        <f t="shared" ref="AP85" ca="1" si="295">BA80</f>
        <v>32.925196875000026</v>
      </c>
      <c r="AQ85" s="30"/>
      <c r="AR85" s="29">
        <f ca="1">MAX(AN85:AP85)</f>
        <v>79.617503124999999</v>
      </c>
      <c r="AS85" s="31"/>
      <c r="AT85" s="33">
        <f ca="1">AR85/0.9/(AP61-AP62)/$N$3*1000</f>
        <v>4.0370427069554662</v>
      </c>
      <c r="AU85" s="29"/>
      <c r="AV85" s="21"/>
      <c r="AW85" s="29"/>
      <c r="AX85" s="29"/>
      <c r="AY85" s="29"/>
      <c r="AZ85" s="29"/>
      <c r="BA85" s="29"/>
      <c r="BB85" s="29"/>
      <c r="BC85" s="39">
        <f>BD61</f>
        <v>4</v>
      </c>
      <c r="BE85" s="8" t="s">
        <v>66</v>
      </c>
      <c r="BF85" s="29">
        <f ca="1">BQ80</f>
        <v>22.178444988978114</v>
      </c>
      <c r="BG85" s="29">
        <f t="shared" ref="BG85" ca="1" si="296">BR80</f>
        <v>28.611159375000003</v>
      </c>
      <c r="BH85" s="29">
        <f t="shared" ref="BH85" ca="1" si="297">BS80</f>
        <v>76.754409374999994</v>
      </c>
      <c r="BI85" s="30"/>
      <c r="BJ85" s="29">
        <f ca="1">MAX(BF85:BH85)</f>
        <v>76.754409374999994</v>
      </c>
      <c r="BK85" s="31"/>
      <c r="BL85" s="33">
        <f ca="1">BJ85/0.9/(BH61-BH62)/$N$3*1000</f>
        <v>3.8918682002314808</v>
      </c>
      <c r="BM85" s="29"/>
      <c r="BN85" s="21"/>
      <c r="BO85" s="29"/>
      <c r="BP85" s="29"/>
      <c r="BQ85" s="29"/>
      <c r="BR85" s="29"/>
      <c r="BS85" s="29"/>
      <c r="BT85" s="29"/>
      <c r="BU85" s="39">
        <f>BV61</f>
        <v>4</v>
      </c>
      <c r="BW85" s="8" t="s">
        <v>66</v>
      </c>
      <c r="BX85" s="29">
        <f ca="1">CI80</f>
        <v>40.638869446537541</v>
      </c>
      <c r="BY85" s="29">
        <f t="shared" ref="BY85" ca="1" si="298">CJ80</f>
        <v>67.627043020459197</v>
      </c>
      <c r="BZ85" s="29">
        <f t="shared" ref="BZ85" ca="1" si="299">CK80</f>
        <v>67.900084553846511</v>
      </c>
      <c r="CA85" s="30"/>
      <c r="CB85" s="29">
        <f ca="1">MAX(BX85:BZ85)</f>
        <v>67.900084553846511</v>
      </c>
      <c r="CC85" s="31"/>
      <c r="CD85" s="33">
        <f ca="1">CB85/0.9/(BZ61-BZ62)/$N$3*1000</f>
        <v>3.4429055219102058</v>
      </c>
      <c r="CE85" s="29"/>
      <c r="CF85" s="21"/>
      <c r="CG85" s="29"/>
      <c r="CH85" s="29"/>
      <c r="CI85" s="29"/>
      <c r="CJ85" s="29"/>
      <c r="CK85" s="29"/>
      <c r="CL85" s="29"/>
      <c r="CM85" s="39">
        <f>CN61</f>
        <v>4</v>
      </c>
      <c r="CO85" s="8" t="s">
        <v>66</v>
      </c>
      <c r="CP85" s="29">
        <f ca="1">DA80</f>
        <v>39.743867434373072</v>
      </c>
      <c r="CQ85" s="29">
        <f t="shared" ref="CQ85" ca="1" si="300">DB80</f>
        <v>70.627448611111106</v>
      </c>
      <c r="CR85" s="29">
        <f t="shared" ref="CR85" ca="1" si="301">DC80</f>
        <v>43.012186070926901</v>
      </c>
      <c r="CS85" s="30"/>
      <c r="CT85" s="29">
        <f ca="1">MAX(CP85:CR85)</f>
        <v>70.627448611111106</v>
      </c>
      <c r="CU85" s="31"/>
      <c r="CV85" s="33">
        <f ca="1">CT85/0.9/(CR61-CR62)/$N$3*1000</f>
        <v>3.5811977911277668</v>
      </c>
      <c r="CW85" s="29"/>
      <c r="CX85" s="21"/>
      <c r="CY85" s="29"/>
      <c r="CZ85" s="29"/>
      <c r="DA85" s="29"/>
      <c r="DB85" s="29"/>
      <c r="DC85" s="29"/>
      <c r="DD85" s="29"/>
      <c r="DE85" s="39">
        <f>DF61</f>
        <v>4</v>
      </c>
      <c r="DG85" s="8" t="s">
        <v>66</v>
      </c>
      <c r="DH85" s="29">
        <f ca="1">DS80</f>
        <v>39.743867434373072</v>
      </c>
      <c r="DI85" s="29">
        <f t="shared" ref="DI85" ca="1" si="302">DT80</f>
        <v>70.627448611111106</v>
      </c>
      <c r="DJ85" s="29">
        <f t="shared" ref="DJ85" ca="1" si="303">DU80</f>
        <v>43.012186070926901</v>
      </c>
      <c r="DK85" s="30"/>
      <c r="DL85" s="29">
        <f ca="1">MAX(DH85:DJ85)</f>
        <v>70.627448611111106</v>
      </c>
      <c r="DM85" s="31"/>
      <c r="DN85" s="33">
        <f ca="1">DL85/0.9/(DJ61-DJ62)/$N$3*1000</f>
        <v>3.5811977911277668</v>
      </c>
      <c r="DO85" s="29"/>
      <c r="DP85" s="21"/>
      <c r="DQ85" s="29"/>
      <c r="DR85" s="29"/>
      <c r="DS85" s="29"/>
      <c r="DT85" s="29"/>
      <c r="DU85" s="29"/>
      <c r="DV85" s="29"/>
    </row>
    <row r="86" spans="1:126" x14ac:dyDescent="0.3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41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4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41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41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41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41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</row>
    <row r="87" spans="1:126" x14ac:dyDescent="0.35">
      <c r="S87" s="37"/>
      <c r="AK87" s="37"/>
      <c r="BC87" s="37"/>
      <c r="BU87" s="37"/>
      <c r="CM87" s="37"/>
      <c r="DE87" s="37"/>
    </row>
    <row r="88" spans="1:126" x14ac:dyDescent="0.35">
      <c r="A88" s="2" t="s">
        <v>44</v>
      </c>
      <c r="B88" s="19" t="str">
        <f ca="1">A$7</f>
        <v>21-22</v>
      </c>
      <c r="D88" s="2" t="s">
        <v>24</v>
      </c>
      <c r="E88" s="8" t="s">
        <v>56</v>
      </c>
      <c r="F88" s="9">
        <v>30</v>
      </c>
      <c r="G88" s="2" t="s">
        <v>25</v>
      </c>
      <c r="H88" s="2" t="s">
        <v>26</v>
      </c>
      <c r="N88" s="2" t="s">
        <v>54</v>
      </c>
      <c r="O88" s="8"/>
      <c r="P88" s="48">
        <f ca="1">ROUND(ABS(IF($C$2&lt;=$C$3,(F95-F96)/F97,(G95-G96)/G97)),2)</f>
        <v>4.3</v>
      </c>
      <c r="Q88" s="2" t="s">
        <v>25</v>
      </c>
      <c r="S88" s="38" t="s">
        <v>44</v>
      </c>
      <c r="T88" s="19" t="str">
        <f ca="1">S$7</f>
        <v>22-23</v>
      </c>
      <c r="V88" s="2" t="s">
        <v>24</v>
      </c>
      <c r="W88" s="8" t="s">
        <v>56</v>
      </c>
      <c r="X88" s="9">
        <v>30</v>
      </c>
      <c r="Y88" s="2" t="s">
        <v>25</v>
      </c>
      <c r="Z88" s="2" t="s">
        <v>26</v>
      </c>
      <c r="AF88" s="2" t="s">
        <v>54</v>
      </c>
      <c r="AG88" s="8"/>
      <c r="AH88" s="48">
        <f ca="1">ROUND(ABS(IF($C$2&lt;=$C$3,(X95-X96)/X97,(Y95-Y96)/Y97)),2)</f>
        <v>3.8</v>
      </c>
      <c r="AI88" s="2" t="s">
        <v>25</v>
      </c>
      <c r="AK88" s="38" t="s">
        <v>44</v>
      </c>
      <c r="AL88" s="19" t="str">
        <f ca="1">AK$7</f>
        <v>23-24</v>
      </c>
      <c r="AN88" s="2" t="s">
        <v>24</v>
      </c>
      <c r="AO88" s="8" t="s">
        <v>56</v>
      </c>
      <c r="AP88" s="9">
        <v>30</v>
      </c>
      <c r="AQ88" s="2" t="s">
        <v>25</v>
      </c>
      <c r="AR88" s="2" t="s">
        <v>26</v>
      </c>
      <c r="AX88" s="2" t="s">
        <v>54</v>
      </c>
      <c r="AY88" s="8"/>
      <c r="AZ88" s="48">
        <f ca="1">ROUND(ABS(IF($C$2&lt;=$C$3,(AP95-AP96)/AP97,(AQ95-AQ96)/AQ97)),2)</f>
        <v>3.2</v>
      </c>
      <c r="BA88" s="2" t="s">
        <v>25</v>
      </c>
      <c r="BC88" s="38" t="s">
        <v>44</v>
      </c>
      <c r="BD88" s="19" t="str">
        <f ca="1">BC$7</f>
        <v>24-25</v>
      </c>
      <c r="BF88" s="2" t="s">
        <v>24</v>
      </c>
      <c r="BG88" s="8" t="s">
        <v>56</v>
      </c>
      <c r="BH88" s="9">
        <v>30</v>
      </c>
      <c r="BI88" s="2" t="s">
        <v>25</v>
      </c>
      <c r="BJ88" s="2" t="s">
        <v>26</v>
      </c>
      <c r="BP88" s="2" t="s">
        <v>54</v>
      </c>
      <c r="BQ88" s="8"/>
      <c r="BR88" s="48">
        <f ca="1">ROUND(ABS(IF($C$2&lt;=$C$3,(BH95-BH96)/BH97,(BI95-BI96)/BI97)),2)</f>
        <v>3.2</v>
      </c>
      <c r="BS88" s="2" t="s">
        <v>25</v>
      </c>
      <c r="BU88" s="38" t="s">
        <v>44</v>
      </c>
      <c r="BV88" s="19" t="str">
        <f ca="1">BU$7</f>
        <v>25-26</v>
      </c>
      <c r="BX88" s="2" t="s">
        <v>24</v>
      </c>
      <c r="BY88" s="8" t="s">
        <v>56</v>
      </c>
      <c r="BZ88" s="9">
        <v>30</v>
      </c>
      <c r="CA88" s="2" t="s">
        <v>25</v>
      </c>
      <c r="CB88" s="2" t="s">
        <v>26</v>
      </c>
      <c r="CH88" s="2" t="s">
        <v>54</v>
      </c>
      <c r="CI88" s="8"/>
      <c r="CJ88" s="48">
        <f ca="1">ROUND(ABS(IF($C$2&lt;=$C$3,(BZ95-BZ96)/BZ97,(CA95-CA96)/CA97)),2)</f>
        <v>4.2</v>
      </c>
      <c r="CK88" s="2" t="s">
        <v>25</v>
      </c>
      <c r="CM88" s="38" t="s">
        <v>44</v>
      </c>
      <c r="CN88" s="19" t="str">
        <f ca="1">CM$7</f>
        <v>26-27</v>
      </c>
      <c r="CP88" s="2" t="s">
        <v>24</v>
      </c>
      <c r="CQ88" s="8" t="s">
        <v>56</v>
      </c>
      <c r="CR88" s="9">
        <v>30</v>
      </c>
      <c r="CS88" s="2" t="s">
        <v>25</v>
      </c>
      <c r="CT88" s="2" t="s">
        <v>26</v>
      </c>
      <c r="CZ88" s="2" t="s">
        <v>54</v>
      </c>
      <c r="DA88" s="8"/>
      <c r="DB88" s="48">
        <f ca="1">ROUND(ABS(IF($C$2&lt;=$C$3,(CR95-CR96)/CR97,(CS95-CS96)/CS97)),2)</f>
        <v>3.6</v>
      </c>
      <c r="DC88" s="2" t="s">
        <v>25</v>
      </c>
      <c r="DE88" s="38" t="s">
        <v>44</v>
      </c>
      <c r="DF88" s="19" t="str">
        <f ca="1">DE$7</f>
        <v>-</v>
      </c>
      <c r="DH88" s="2" t="s">
        <v>24</v>
      </c>
      <c r="DI88" s="8" t="s">
        <v>56</v>
      </c>
      <c r="DJ88" s="9">
        <v>30</v>
      </c>
      <c r="DK88" s="2" t="s">
        <v>25</v>
      </c>
      <c r="DL88" s="2" t="s">
        <v>26</v>
      </c>
      <c r="DR88" s="2" t="s">
        <v>54</v>
      </c>
      <c r="DS88" s="8"/>
      <c r="DT88" s="48">
        <f ca="1">ROUND(ABS(IF($C$2&lt;=$C$3,(DJ95-DJ96)/DJ97,(DK95-DK96)/DK97)),2)</f>
        <v>3.6</v>
      </c>
      <c r="DU88" s="2" t="s">
        <v>25</v>
      </c>
    </row>
    <row r="89" spans="1:126" x14ac:dyDescent="0.35">
      <c r="A89" s="2" t="s">
        <v>68</v>
      </c>
      <c r="B89" s="19">
        <f>MAX(1,B61-1)</f>
        <v>3</v>
      </c>
      <c r="E89" s="8" t="s">
        <v>57</v>
      </c>
      <c r="F89" s="9">
        <v>60</v>
      </c>
      <c r="G89" s="2" t="s">
        <v>25</v>
      </c>
      <c r="H89" s="2" t="s">
        <v>27</v>
      </c>
      <c r="O89" s="8" t="s">
        <v>32</v>
      </c>
      <c r="P89" s="19">
        <f ca="1">ROUND(ABS((D97-D98)/P88),2)</f>
        <v>47.23</v>
      </c>
      <c r="Q89" s="17" t="s">
        <v>55</v>
      </c>
      <c r="S89" s="38" t="s">
        <v>68</v>
      </c>
      <c r="T89" s="19">
        <f>MAX(1,T61-1)</f>
        <v>3</v>
      </c>
      <c r="W89" s="8" t="s">
        <v>57</v>
      </c>
      <c r="X89" s="9">
        <v>60</v>
      </c>
      <c r="Y89" s="2" t="s">
        <v>25</v>
      </c>
      <c r="Z89" s="2" t="s">
        <v>27</v>
      </c>
      <c r="AG89" s="8" t="s">
        <v>32</v>
      </c>
      <c r="AH89" s="19">
        <f ca="1">ROUND(ABS((V97-V98)/AH88),2)</f>
        <v>47.23</v>
      </c>
      <c r="AI89" s="17" t="s">
        <v>55</v>
      </c>
      <c r="AK89" s="38" t="s">
        <v>68</v>
      </c>
      <c r="AL89" s="19">
        <f>MAX(1,AL61-1)</f>
        <v>3</v>
      </c>
      <c r="AO89" s="8" t="s">
        <v>57</v>
      </c>
      <c r="AP89" s="9">
        <v>60</v>
      </c>
      <c r="AQ89" s="2" t="s">
        <v>25</v>
      </c>
      <c r="AR89" s="2" t="s">
        <v>27</v>
      </c>
      <c r="AY89" s="8" t="s">
        <v>32</v>
      </c>
      <c r="AZ89" s="19">
        <f ca="1">ROUND(ABS((AN97-AN98)/AZ88),2)</f>
        <v>39.200000000000003</v>
      </c>
      <c r="BA89" s="17" t="s">
        <v>55</v>
      </c>
      <c r="BC89" s="38" t="s">
        <v>68</v>
      </c>
      <c r="BD89" s="19">
        <f>MAX(1,BD61-1)</f>
        <v>3</v>
      </c>
      <c r="BG89" s="8" t="s">
        <v>57</v>
      </c>
      <c r="BH89" s="9">
        <v>60</v>
      </c>
      <c r="BI89" s="2" t="s">
        <v>25</v>
      </c>
      <c r="BJ89" s="2" t="s">
        <v>27</v>
      </c>
      <c r="BQ89" s="8" t="s">
        <v>32</v>
      </c>
      <c r="BR89" s="19">
        <f ca="1">ROUND(ABS((BF97-BF98)/BR88),2)</f>
        <v>51.46</v>
      </c>
      <c r="BS89" s="17" t="s">
        <v>55</v>
      </c>
      <c r="BU89" s="38" t="s">
        <v>68</v>
      </c>
      <c r="BV89" s="19">
        <f>MAX(1,BV61-1)</f>
        <v>3</v>
      </c>
      <c r="BY89" s="8" t="s">
        <v>57</v>
      </c>
      <c r="BZ89" s="9">
        <v>60</v>
      </c>
      <c r="CA89" s="2" t="s">
        <v>25</v>
      </c>
      <c r="CB89" s="2" t="s">
        <v>27</v>
      </c>
      <c r="CI89" s="8" t="s">
        <v>32</v>
      </c>
      <c r="CJ89" s="19">
        <f ca="1">ROUND(ABS((BX97-BX98)/CJ88),2)</f>
        <v>51.46</v>
      </c>
      <c r="CK89" s="17" t="s">
        <v>55</v>
      </c>
      <c r="CM89" s="38" t="s">
        <v>68</v>
      </c>
      <c r="CN89" s="19">
        <f>MAX(1,CN61-1)</f>
        <v>3</v>
      </c>
      <c r="CQ89" s="8" t="s">
        <v>57</v>
      </c>
      <c r="CR89" s="9">
        <v>60</v>
      </c>
      <c r="CS89" s="2" t="s">
        <v>25</v>
      </c>
      <c r="CT89" s="2" t="s">
        <v>27</v>
      </c>
      <c r="DA89" s="8" t="s">
        <v>32</v>
      </c>
      <c r="DB89" s="19">
        <f ca="1">ROUND(ABS((CP97-CP98)/DB88),2)</f>
        <v>51.46</v>
      </c>
      <c r="DC89" s="17" t="s">
        <v>55</v>
      </c>
      <c r="DE89" s="38" t="s">
        <v>68</v>
      </c>
      <c r="DF89" s="19">
        <f>MAX(1,DF61-1)</f>
        <v>3</v>
      </c>
      <c r="DI89" s="8" t="s">
        <v>57</v>
      </c>
      <c r="DJ89" s="9">
        <v>60</v>
      </c>
      <c r="DK89" s="2" t="s">
        <v>25</v>
      </c>
      <c r="DL89" s="2" t="s">
        <v>27</v>
      </c>
      <c r="DS89" s="8" t="s">
        <v>32</v>
      </c>
      <c r="DT89" s="19">
        <f ca="1">ROUND(ABS((DH97-DH98)/DT88),2)</f>
        <v>51.46</v>
      </c>
      <c r="DU89" s="17" t="s">
        <v>55</v>
      </c>
    </row>
    <row r="90" spans="1:126" x14ac:dyDescent="0.35">
      <c r="B90" s="25" t="str">
        <f>IF(B89=B61,"duplicato","")</f>
        <v/>
      </c>
      <c r="E90" s="8" t="s">
        <v>28</v>
      </c>
      <c r="F90" s="42">
        <f>$N$4</f>
        <v>4</v>
      </c>
      <c r="G90" s="2" t="s">
        <v>25</v>
      </c>
      <c r="H90" s="2" t="s">
        <v>29</v>
      </c>
      <c r="O90" s="8" t="s">
        <v>33</v>
      </c>
      <c r="P90" s="19">
        <f ca="1">ROUND(ABS((E97-E98)/P88),2)</f>
        <v>29.46</v>
      </c>
      <c r="Q90" s="17" t="s">
        <v>55</v>
      </c>
      <c r="S90" s="38"/>
      <c r="T90" s="25" t="str">
        <f>IF(T89=T61,"duplicato","")</f>
        <v/>
      </c>
      <c r="W90" s="8" t="s">
        <v>28</v>
      </c>
      <c r="X90" s="42">
        <f>$N$4</f>
        <v>4</v>
      </c>
      <c r="Y90" s="2" t="s">
        <v>25</v>
      </c>
      <c r="Z90" s="2" t="s">
        <v>29</v>
      </c>
      <c r="AG90" s="8" t="s">
        <v>33</v>
      </c>
      <c r="AH90" s="19">
        <f ca="1">ROUND(ABS((W97-W98)/AH88),2)</f>
        <v>29.46</v>
      </c>
      <c r="AI90" s="17" t="s">
        <v>55</v>
      </c>
      <c r="AK90" s="38"/>
      <c r="AL90" s="25" t="str">
        <f>IF(AL89=AL61,"duplicato","")</f>
        <v/>
      </c>
      <c r="AO90" s="8" t="s">
        <v>28</v>
      </c>
      <c r="AP90" s="42">
        <f>$N$4</f>
        <v>4</v>
      </c>
      <c r="AQ90" s="2" t="s">
        <v>25</v>
      </c>
      <c r="AR90" s="2" t="s">
        <v>29</v>
      </c>
      <c r="AY90" s="8" t="s">
        <v>33</v>
      </c>
      <c r="AZ90" s="19">
        <f ca="1">ROUND(ABS((AO97-AO98)/AZ88),2)</f>
        <v>25.28</v>
      </c>
      <c r="BA90" s="17" t="s">
        <v>55</v>
      </c>
      <c r="BC90" s="38"/>
      <c r="BD90" s="25" t="str">
        <f>IF(BD89=BD61,"duplicato","")</f>
        <v/>
      </c>
      <c r="BG90" s="8" t="s">
        <v>28</v>
      </c>
      <c r="BH90" s="42">
        <f>$N$4</f>
        <v>4</v>
      </c>
      <c r="BI90" s="2" t="s">
        <v>25</v>
      </c>
      <c r="BJ90" s="2" t="s">
        <v>29</v>
      </c>
      <c r="BQ90" s="8" t="s">
        <v>33</v>
      </c>
      <c r="BR90" s="19">
        <f ca="1">ROUND(ABS((BG97-BG98)/BR88),2)</f>
        <v>31.99</v>
      </c>
      <c r="BS90" s="17" t="s">
        <v>55</v>
      </c>
      <c r="BU90" s="38"/>
      <c r="BV90" s="25" t="str">
        <f>IF(BV89=BV61,"duplicato","")</f>
        <v/>
      </c>
      <c r="BY90" s="8" t="s">
        <v>28</v>
      </c>
      <c r="BZ90" s="42">
        <f>$N$4</f>
        <v>4</v>
      </c>
      <c r="CA90" s="2" t="s">
        <v>25</v>
      </c>
      <c r="CB90" s="2" t="s">
        <v>29</v>
      </c>
      <c r="CI90" s="8" t="s">
        <v>33</v>
      </c>
      <c r="CJ90" s="19">
        <f ca="1">ROUND(ABS((BY97-BY98)/CJ88),2)</f>
        <v>31.99</v>
      </c>
      <c r="CK90" s="17" t="s">
        <v>55</v>
      </c>
      <c r="CM90" s="38"/>
      <c r="CN90" s="25" t="str">
        <f>IF(CN89=CN61,"duplicato","")</f>
        <v/>
      </c>
      <c r="CQ90" s="8" t="s">
        <v>28</v>
      </c>
      <c r="CR90" s="42">
        <f>$N$4</f>
        <v>4</v>
      </c>
      <c r="CS90" s="2" t="s">
        <v>25</v>
      </c>
      <c r="CT90" s="2" t="s">
        <v>29</v>
      </c>
      <c r="DA90" s="8" t="s">
        <v>33</v>
      </c>
      <c r="DB90" s="19">
        <f ca="1">ROUND(ABS((CQ97-CQ98)/DB88),2)</f>
        <v>31.99</v>
      </c>
      <c r="DC90" s="17" t="s">
        <v>55</v>
      </c>
      <c r="DE90" s="38"/>
      <c r="DF90" s="25" t="str">
        <f>IF(DF89=DF61,"duplicato","")</f>
        <v/>
      </c>
      <c r="DI90" s="8" t="s">
        <v>28</v>
      </c>
      <c r="DJ90" s="42">
        <f>$N$4</f>
        <v>4</v>
      </c>
      <c r="DK90" s="2" t="s">
        <v>25</v>
      </c>
      <c r="DL90" s="2" t="s">
        <v>29</v>
      </c>
      <c r="DS90" s="8" t="s">
        <v>33</v>
      </c>
      <c r="DT90" s="19">
        <f ca="1">ROUND(ABS((DI97-DI98)/DT88),2)</f>
        <v>31.99</v>
      </c>
      <c r="DU90" s="17" t="s">
        <v>55</v>
      </c>
    </row>
    <row r="91" spans="1:126" x14ac:dyDescent="0.35">
      <c r="E91" s="8" t="s">
        <v>47</v>
      </c>
      <c r="F91" s="9">
        <v>35</v>
      </c>
      <c r="G91" s="2" t="s">
        <v>25</v>
      </c>
      <c r="H91" s="2" t="s">
        <v>49</v>
      </c>
      <c r="S91" s="38"/>
      <c r="W91" s="8" t="s">
        <v>47</v>
      </c>
      <c r="X91" s="9">
        <v>35</v>
      </c>
      <c r="Y91" s="2" t="s">
        <v>25</v>
      </c>
      <c r="Z91" s="2" t="s">
        <v>49</v>
      </c>
      <c r="AK91" s="38"/>
      <c r="AO91" s="8" t="s">
        <v>47</v>
      </c>
      <c r="AP91" s="9">
        <v>35</v>
      </c>
      <c r="AQ91" s="2" t="s">
        <v>25</v>
      </c>
      <c r="AR91" s="2" t="s">
        <v>49</v>
      </c>
      <c r="BC91" s="38"/>
      <c r="BG91" s="8" t="s">
        <v>47</v>
      </c>
      <c r="BH91" s="9">
        <v>15</v>
      </c>
      <c r="BI91" s="2" t="s">
        <v>25</v>
      </c>
      <c r="BJ91" s="2" t="s">
        <v>49</v>
      </c>
      <c r="BU91" s="38"/>
      <c r="BY91" s="8" t="s">
        <v>47</v>
      </c>
      <c r="BZ91" s="9">
        <v>35</v>
      </c>
      <c r="CA91" s="2" t="s">
        <v>25</v>
      </c>
      <c r="CB91" s="2" t="s">
        <v>49</v>
      </c>
      <c r="CM91" s="38"/>
      <c r="CQ91" s="8" t="s">
        <v>47</v>
      </c>
      <c r="CR91" s="9">
        <v>35</v>
      </c>
      <c r="CS91" s="2" t="s">
        <v>25</v>
      </c>
      <c r="CT91" s="2" t="s">
        <v>49</v>
      </c>
      <c r="DE91" s="38"/>
      <c r="DI91" s="8" t="s">
        <v>47</v>
      </c>
      <c r="DJ91" s="9">
        <v>35</v>
      </c>
      <c r="DK91" s="2" t="s">
        <v>25</v>
      </c>
      <c r="DL91" s="2" t="s">
        <v>49</v>
      </c>
    </row>
    <row r="92" spans="1:126" x14ac:dyDescent="0.35">
      <c r="E92" s="8" t="s">
        <v>48</v>
      </c>
      <c r="F92" s="9">
        <v>35</v>
      </c>
      <c r="G92" s="2" t="s">
        <v>25</v>
      </c>
      <c r="H92" s="2" t="s">
        <v>50</v>
      </c>
      <c r="S92" s="38"/>
      <c r="W92" s="8" t="s">
        <v>48</v>
      </c>
      <c r="X92" s="9">
        <v>35</v>
      </c>
      <c r="Y92" s="2" t="s">
        <v>25</v>
      </c>
      <c r="Z92" s="2" t="s">
        <v>50</v>
      </c>
      <c r="AK92" s="38"/>
      <c r="AO92" s="8" t="s">
        <v>48</v>
      </c>
      <c r="AP92" s="9">
        <v>15</v>
      </c>
      <c r="AQ92" s="2" t="s">
        <v>25</v>
      </c>
      <c r="AR92" s="2" t="s">
        <v>50</v>
      </c>
      <c r="BC92" s="38"/>
      <c r="BG92" s="8" t="s">
        <v>48</v>
      </c>
      <c r="BH92" s="9">
        <v>35</v>
      </c>
      <c r="BI92" s="2" t="s">
        <v>25</v>
      </c>
      <c r="BJ92" s="2" t="s">
        <v>50</v>
      </c>
      <c r="BU92" s="38"/>
      <c r="BY92" s="8" t="s">
        <v>48</v>
      </c>
      <c r="BZ92" s="9">
        <v>35</v>
      </c>
      <c r="CA92" s="2" t="s">
        <v>25</v>
      </c>
      <c r="CB92" s="2" t="s">
        <v>50</v>
      </c>
      <c r="CM92" s="38"/>
      <c r="CQ92" s="8" t="s">
        <v>48</v>
      </c>
      <c r="CR92" s="9">
        <v>15</v>
      </c>
      <c r="CS92" s="2" t="s">
        <v>25</v>
      </c>
      <c r="CT92" s="2" t="s">
        <v>50</v>
      </c>
      <c r="DE92" s="38"/>
      <c r="DI92" s="8" t="s">
        <v>48</v>
      </c>
      <c r="DJ92" s="9">
        <v>35</v>
      </c>
      <c r="DK92" s="2" t="s">
        <v>25</v>
      </c>
      <c r="DL92" s="2" t="s">
        <v>50</v>
      </c>
    </row>
    <row r="93" spans="1:126" x14ac:dyDescent="0.35">
      <c r="S93" s="38"/>
      <c r="AK93" s="38"/>
      <c r="BC93" s="38"/>
      <c r="BU93" s="38"/>
      <c r="CM93" s="38"/>
      <c r="DE93" s="38"/>
    </row>
    <row r="94" spans="1:126" x14ac:dyDescent="0.35">
      <c r="A94" s="2" t="s">
        <v>30</v>
      </c>
      <c r="D94" s="20" t="s">
        <v>32</v>
      </c>
      <c r="E94" s="20" t="s">
        <v>33</v>
      </c>
      <c r="F94" s="20" t="s">
        <v>34</v>
      </c>
      <c r="G94" s="20" t="s">
        <v>35</v>
      </c>
      <c r="H94" s="20" t="s">
        <v>36</v>
      </c>
      <c r="I94" s="20" t="s">
        <v>37</v>
      </c>
      <c r="J94" s="23" t="s">
        <v>39</v>
      </c>
      <c r="K94" s="23" t="s">
        <v>40</v>
      </c>
      <c r="L94" s="23" t="s">
        <v>41</v>
      </c>
      <c r="M94" s="23" t="s">
        <v>42</v>
      </c>
      <c r="N94" s="23" t="s">
        <v>53</v>
      </c>
      <c r="O94" s="20" t="s">
        <v>32</v>
      </c>
      <c r="P94" s="23" t="s">
        <v>51</v>
      </c>
      <c r="Q94" s="23" t="s">
        <v>52</v>
      </c>
      <c r="S94" s="38" t="s">
        <v>30</v>
      </c>
      <c r="V94" s="20" t="s">
        <v>32</v>
      </c>
      <c r="W94" s="20" t="s">
        <v>33</v>
      </c>
      <c r="X94" s="20" t="s">
        <v>34</v>
      </c>
      <c r="Y94" s="20" t="s">
        <v>35</v>
      </c>
      <c r="Z94" s="20" t="s">
        <v>36</v>
      </c>
      <c r="AA94" s="20" t="s">
        <v>37</v>
      </c>
      <c r="AB94" s="23" t="s">
        <v>39</v>
      </c>
      <c r="AC94" s="23" t="s">
        <v>40</v>
      </c>
      <c r="AD94" s="23" t="s">
        <v>41</v>
      </c>
      <c r="AE94" s="23" t="s">
        <v>42</v>
      </c>
      <c r="AF94" s="23" t="s">
        <v>53</v>
      </c>
      <c r="AG94" s="20" t="s">
        <v>32</v>
      </c>
      <c r="AH94" s="23" t="s">
        <v>51</v>
      </c>
      <c r="AI94" s="23" t="s">
        <v>52</v>
      </c>
      <c r="AK94" s="38" t="s">
        <v>30</v>
      </c>
      <c r="AN94" s="20" t="s">
        <v>32</v>
      </c>
      <c r="AO94" s="20" t="s">
        <v>33</v>
      </c>
      <c r="AP94" s="20" t="s">
        <v>34</v>
      </c>
      <c r="AQ94" s="20" t="s">
        <v>35</v>
      </c>
      <c r="AR94" s="20" t="s">
        <v>36</v>
      </c>
      <c r="AS94" s="20" t="s">
        <v>37</v>
      </c>
      <c r="AT94" s="23" t="s">
        <v>39</v>
      </c>
      <c r="AU94" s="23" t="s">
        <v>40</v>
      </c>
      <c r="AV94" s="23" t="s">
        <v>41</v>
      </c>
      <c r="AW94" s="23" t="s">
        <v>42</v>
      </c>
      <c r="AX94" s="23" t="s">
        <v>53</v>
      </c>
      <c r="AY94" s="20" t="s">
        <v>32</v>
      </c>
      <c r="AZ94" s="23" t="s">
        <v>51</v>
      </c>
      <c r="BA94" s="23" t="s">
        <v>52</v>
      </c>
      <c r="BC94" s="38" t="s">
        <v>30</v>
      </c>
      <c r="BF94" s="20" t="s">
        <v>32</v>
      </c>
      <c r="BG94" s="20" t="s">
        <v>33</v>
      </c>
      <c r="BH94" s="20" t="s">
        <v>34</v>
      </c>
      <c r="BI94" s="20" t="s">
        <v>35</v>
      </c>
      <c r="BJ94" s="20" t="s">
        <v>36</v>
      </c>
      <c r="BK94" s="20" t="s">
        <v>37</v>
      </c>
      <c r="BL94" s="23" t="s">
        <v>39</v>
      </c>
      <c r="BM94" s="23" t="s">
        <v>40</v>
      </c>
      <c r="BN94" s="23" t="s">
        <v>41</v>
      </c>
      <c r="BO94" s="23" t="s">
        <v>42</v>
      </c>
      <c r="BP94" s="23" t="s">
        <v>53</v>
      </c>
      <c r="BQ94" s="20" t="s">
        <v>32</v>
      </c>
      <c r="BR94" s="23" t="s">
        <v>51</v>
      </c>
      <c r="BS94" s="23" t="s">
        <v>52</v>
      </c>
      <c r="BU94" s="38" t="s">
        <v>30</v>
      </c>
      <c r="BX94" s="20" t="s">
        <v>32</v>
      </c>
      <c r="BY94" s="20" t="s">
        <v>33</v>
      </c>
      <c r="BZ94" s="20" t="s">
        <v>34</v>
      </c>
      <c r="CA94" s="20" t="s">
        <v>35</v>
      </c>
      <c r="CB94" s="20" t="s">
        <v>36</v>
      </c>
      <c r="CC94" s="20" t="s">
        <v>37</v>
      </c>
      <c r="CD94" s="23" t="s">
        <v>39</v>
      </c>
      <c r="CE94" s="23" t="s">
        <v>40</v>
      </c>
      <c r="CF94" s="23" t="s">
        <v>41</v>
      </c>
      <c r="CG94" s="23" t="s">
        <v>42</v>
      </c>
      <c r="CH94" s="23" t="s">
        <v>53</v>
      </c>
      <c r="CI94" s="20" t="s">
        <v>32</v>
      </c>
      <c r="CJ94" s="23" t="s">
        <v>51</v>
      </c>
      <c r="CK94" s="23" t="s">
        <v>52</v>
      </c>
      <c r="CM94" s="38" t="s">
        <v>30</v>
      </c>
      <c r="CP94" s="20" t="s">
        <v>32</v>
      </c>
      <c r="CQ94" s="20" t="s">
        <v>33</v>
      </c>
      <c r="CR94" s="20" t="s">
        <v>34</v>
      </c>
      <c r="CS94" s="20" t="s">
        <v>35</v>
      </c>
      <c r="CT94" s="20" t="s">
        <v>36</v>
      </c>
      <c r="CU94" s="20" t="s">
        <v>37</v>
      </c>
      <c r="CV94" s="23" t="s">
        <v>39</v>
      </c>
      <c r="CW94" s="23" t="s">
        <v>40</v>
      </c>
      <c r="CX94" s="23" t="s">
        <v>41</v>
      </c>
      <c r="CY94" s="23" t="s">
        <v>42</v>
      </c>
      <c r="CZ94" s="23" t="s">
        <v>53</v>
      </c>
      <c r="DA94" s="20" t="s">
        <v>32</v>
      </c>
      <c r="DB94" s="23" t="s">
        <v>51</v>
      </c>
      <c r="DC94" s="23" t="s">
        <v>52</v>
      </c>
      <c r="DE94" s="38" t="s">
        <v>30</v>
      </c>
      <c r="DH94" s="20" t="s">
        <v>32</v>
      </c>
      <c r="DI94" s="20" t="s">
        <v>33</v>
      </c>
      <c r="DJ94" s="20" t="s">
        <v>34</v>
      </c>
      <c r="DK94" s="20" t="s">
        <v>35</v>
      </c>
      <c r="DL94" s="20" t="s">
        <v>36</v>
      </c>
      <c r="DM94" s="20" t="s">
        <v>37</v>
      </c>
      <c r="DN94" s="23" t="s">
        <v>39</v>
      </c>
      <c r="DO94" s="23" t="s">
        <v>40</v>
      </c>
      <c r="DP94" s="23" t="s">
        <v>41</v>
      </c>
      <c r="DQ94" s="23" t="s">
        <v>42</v>
      </c>
      <c r="DR94" s="23" t="s">
        <v>53</v>
      </c>
      <c r="DS94" s="20" t="s">
        <v>32</v>
      </c>
      <c r="DT94" s="23" t="s">
        <v>51</v>
      </c>
      <c r="DU94" s="23" t="s">
        <v>52</v>
      </c>
    </row>
    <row r="95" spans="1:126" x14ac:dyDescent="0.35">
      <c r="A95" s="8" t="s">
        <v>31</v>
      </c>
      <c r="B95" s="8">
        <f>($H$2-B89)*4+1</f>
        <v>9</v>
      </c>
      <c r="C95" s="8" t="s">
        <v>11</v>
      </c>
      <c r="D95" s="6">
        <f ca="1">INDEX(E$7:E$30,B95,1)</f>
        <v>-77.935000000000002</v>
      </c>
      <c r="E95" s="6">
        <f ca="1">INDEX(F$7:F$30,B95,1)</f>
        <v>-48.851999999999997</v>
      </c>
      <c r="F95" s="6">
        <f ca="1">INDEX(G$7:G$30,B95,1)</f>
        <v>137.71100000000001</v>
      </c>
      <c r="G95" s="6">
        <f ca="1">INDEX(H$7:H$30,B95,1)</f>
        <v>51.546999999999997</v>
      </c>
      <c r="H95" s="6">
        <f ca="1">INDEX(I$7:I$30,B95,1)</f>
        <v>8.3079999999999998</v>
      </c>
      <c r="I95" s="6">
        <f ca="1">INDEX(J$7:J$30,B95,1)</f>
        <v>12.223000000000001</v>
      </c>
      <c r="J95" s="24">
        <f ca="1">(ABS(F95)+ABS(H95))*SIGN(F95)</f>
        <v>146.01900000000001</v>
      </c>
      <c r="K95" s="24">
        <f ca="1">(ABS(G95)+ABS(I95))*SIGN(G95)</f>
        <v>63.769999999999996</v>
      </c>
      <c r="L95" s="24">
        <f ca="1">(ABS(J95)+0.3*ABS(K95))*SIGN(J95)</f>
        <v>165.15</v>
      </c>
      <c r="M95" s="24">
        <f t="shared" ref="M95:M98" ca="1" si="304">(ABS(K95)+0.3*ABS(J95))*SIGN(K95)</f>
        <v>107.5757</v>
      </c>
      <c r="N95" s="24">
        <f ca="1">IF($C$2&lt;=$C$3,L95,M95)</f>
        <v>165.15</v>
      </c>
      <c r="O95" s="48">
        <f ca="1">D95</f>
        <v>-77.935000000000002</v>
      </c>
      <c r="P95" s="48">
        <f ca="1">E95+N95</f>
        <v>116.298</v>
      </c>
      <c r="Q95" s="48">
        <f ca="1">E95-N95</f>
        <v>-214.00200000000001</v>
      </c>
      <c r="S95" s="39" t="s">
        <v>31</v>
      </c>
      <c r="T95" s="8">
        <f>($H$2-T89)*4+1</f>
        <v>9</v>
      </c>
      <c r="U95" s="8" t="s">
        <v>11</v>
      </c>
      <c r="V95" s="6">
        <f ca="1">INDEX(W$7:W$30,T95,1)</f>
        <v>-48.203000000000003</v>
      </c>
      <c r="W95" s="6">
        <f ca="1">INDEX(X$7:X$30,T95,1)</f>
        <v>-30.204000000000001</v>
      </c>
      <c r="X95" s="6">
        <f ca="1">INDEX(Y$7:Y$30,T95,1)</f>
        <v>139.34100000000001</v>
      </c>
      <c r="Y95" s="6">
        <f ca="1">INDEX(Z$7:Z$30,T95,1)</f>
        <v>52.177999999999997</v>
      </c>
      <c r="Z95" s="6">
        <f ca="1">INDEX(AA$7:AA$30,T95,1)</f>
        <v>8.4120000000000008</v>
      </c>
      <c r="AA95" s="6">
        <f ca="1">INDEX(AB$7:AB$30,T95,1)</f>
        <v>12.375999999999999</v>
      </c>
      <c r="AB95" s="24">
        <f ca="1">(ABS(X95)+ABS(Z95))*SIGN(X95)</f>
        <v>147.75300000000001</v>
      </c>
      <c r="AC95" s="24">
        <f ca="1">(ABS(Y95)+ABS(AA95))*SIGN(Y95)</f>
        <v>64.554000000000002</v>
      </c>
      <c r="AD95" s="24">
        <f ca="1">(ABS(AB95)+0.3*ABS(AC95))*SIGN(AB95)</f>
        <v>167.11920000000001</v>
      </c>
      <c r="AE95" s="24">
        <f t="shared" ref="AE95:AE98" ca="1" si="305">(ABS(AC95)+0.3*ABS(AB95))*SIGN(AC95)</f>
        <v>108.87990000000001</v>
      </c>
      <c r="AF95" s="24">
        <f ca="1">IF($C$2&lt;=$C$3,AD95,AE95)</f>
        <v>167.11920000000001</v>
      </c>
      <c r="AG95" s="48">
        <f ca="1">V95</f>
        <v>-48.203000000000003</v>
      </c>
      <c r="AH95" s="48">
        <f ca="1">W95+AF95</f>
        <v>136.9152</v>
      </c>
      <c r="AI95" s="48">
        <f ca="1">W95-AF95</f>
        <v>-197.32320000000001</v>
      </c>
      <c r="AK95" s="39" t="s">
        <v>31</v>
      </c>
      <c r="AL95" s="8">
        <f>($H$2-AL89)*4+1</f>
        <v>9</v>
      </c>
      <c r="AM95" s="8" t="s">
        <v>11</v>
      </c>
      <c r="AN95" s="6">
        <f ca="1">INDEX(AO$7:AO$30,AL95,1)</f>
        <v>-31.552</v>
      </c>
      <c r="AO95" s="6">
        <f ca="1">INDEX(AP$7:AP$30,AL95,1)</f>
        <v>-20.164999999999999</v>
      </c>
      <c r="AP95" s="6">
        <f ca="1">INDEX(AQ$7:AQ$30,AL95,1)</f>
        <v>126.27200000000001</v>
      </c>
      <c r="AQ95" s="6">
        <f ca="1">INDEX(AR$7:AR$30,AL95,1)</f>
        <v>47.261000000000003</v>
      </c>
      <c r="AR95" s="6">
        <f ca="1">INDEX(AS$7:AS$30,AL95,1)</f>
        <v>7.6269999999999998</v>
      </c>
      <c r="AS95" s="6">
        <f ca="1">INDEX(AT$7:AT$30,AL95,1)</f>
        <v>11.221</v>
      </c>
      <c r="AT95" s="24">
        <f ca="1">(ABS(AP95)+ABS(AR95))*SIGN(AP95)</f>
        <v>133.899</v>
      </c>
      <c r="AU95" s="24">
        <f ca="1">(ABS(AQ95)+ABS(AS95))*SIGN(AQ95)</f>
        <v>58.481999999999999</v>
      </c>
      <c r="AV95" s="24">
        <f ca="1">(ABS(AT95)+0.3*ABS(AU95))*SIGN(AT95)</f>
        <v>151.4436</v>
      </c>
      <c r="AW95" s="24">
        <f t="shared" ref="AW95:AW98" ca="1" si="306">(ABS(AU95)+0.3*ABS(AT95))*SIGN(AU95)</f>
        <v>98.651700000000005</v>
      </c>
      <c r="AX95" s="24">
        <f ca="1">IF($C$2&lt;=$C$3,AV95,AW95)</f>
        <v>151.4436</v>
      </c>
      <c r="AY95" s="48">
        <f ca="1">AN95</f>
        <v>-31.552</v>
      </c>
      <c r="AZ95" s="48">
        <f ca="1">AO95+AX95</f>
        <v>131.27860000000001</v>
      </c>
      <c r="BA95" s="48">
        <f ca="1">AO95-AX95</f>
        <v>-171.6086</v>
      </c>
      <c r="BC95" s="39" t="s">
        <v>31</v>
      </c>
      <c r="BD95" s="8">
        <f>($H$2-BD89)*4+1</f>
        <v>9</v>
      </c>
      <c r="BE95" s="8" t="s">
        <v>11</v>
      </c>
      <c r="BF95" s="6">
        <f ca="1">INDEX(BG$7:BG$30,BD95,1)</f>
        <v>-46.942</v>
      </c>
      <c r="BG95" s="6">
        <f ca="1">INDEX(BH$7:BH$30,BD95,1)</f>
        <v>-29.228000000000002</v>
      </c>
      <c r="BH95" s="6">
        <f ca="1">INDEX(BI$7:BI$30,BD95,1)</f>
        <v>69.930000000000007</v>
      </c>
      <c r="BI95" s="6">
        <f ca="1">INDEX(BJ$7:BJ$30,BD95,1)</f>
        <v>26.186</v>
      </c>
      <c r="BJ95" s="6">
        <f ca="1">INDEX(BK$7:BK$30,BD95,1)</f>
        <v>4.226</v>
      </c>
      <c r="BK95" s="6">
        <f ca="1">INDEX(BL$7:BL$30,BD95,1)</f>
        <v>6.2169999999999996</v>
      </c>
      <c r="BL95" s="24">
        <f ca="1">(ABS(BH95)+ABS(BJ95))*SIGN(BH95)</f>
        <v>74.156000000000006</v>
      </c>
      <c r="BM95" s="24">
        <f ca="1">(ABS(BI95)+ABS(BK95))*SIGN(BI95)</f>
        <v>32.402999999999999</v>
      </c>
      <c r="BN95" s="24">
        <f ca="1">(ABS(BL95)+0.3*ABS(BM95))*SIGN(BL95)</f>
        <v>83.876900000000006</v>
      </c>
      <c r="BO95" s="24">
        <f t="shared" ref="BO95:BO98" ca="1" si="307">(ABS(BM95)+0.3*ABS(BL95))*SIGN(BM95)</f>
        <v>54.649799999999999</v>
      </c>
      <c r="BP95" s="24">
        <f ca="1">IF($C$2&lt;=$C$3,BN95,BO95)</f>
        <v>83.876900000000006</v>
      </c>
      <c r="BQ95" s="48">
        <f ca="1">BF95</f>
        <v>-46.942</v>
      </c>
      <c r="BR95" s="48">
        <f ca="1">BG95+BP95</f>
        <v>54.648900000000005</v>
      </c>
      <c r="BS95" s="48">
        <f ca="1">BG95-BP95</f>
        <v>-113.10490000000001</v>
      </c>
      <c r="BU95" s="39" t="s">
        <v>31</v>
      </c>
      <c r="BV95" s="8">
        <f>($H$2-BV89)*4+1</f>
        <v>9</v>
      </c>
      <c r="BW95" s="8" t="s">
        <v>11</v>
      </c>
      <c r="BX95" s="6">
        <f ca="1">INDEX(BY$7:BY$30,BV95,1)</f>
        <v>-71.661000000000001</v>
      </c>
      <c r="BY95" s="6">
        <f ca="1">INDEX(BZ$7:BZ$30,BV95,1)</f>
        <v>-44.628</v>
      </c>
      <c r="BZ95" s="6">
        <f ca="1">INDEX(CA$7:CA$30,BV95,1)</f>
        <v>133.477</v>
      </c>
      <c r="CA95" s="6">
        <f ca="1">INDEX(CB$7:CB$30,BV95,1)</f>
        <v>49.963999999999999</v>
      </c>
      <c r="CB95" s="6">
        <f ca="1">INDEX(CC$7:CC$30,BV95,1)</f>
        <v>8.0579999999999998</v>
      </c>
      <c r="CC95" s="6">
        <f ca="1">INDEX(CD$7:CD$30,BV95,1)</f>
        <v>11.855</v>
      </c>
      <c r="CD95" s="24">
        <f ca="1">(ABS(BZ95)+ABS(CB95))*SIGN(BZ95)</f>
        <v>141.535</v>
      </c>
      <c r="CE95" s="24">
        <f ca="1">(ABS(CA95)+ABS(CC95))*SIGN(CA95)</f>
        <v>61.819000000000003</v>
      </c>
      <c r="CF95" s="24">
        <f ca="1">(ABS(CD95)+0.3*ABS(CE95))*SIGN(CD95)</f>
        <v>160.08070000000001</v>
      </c>
      <c r="CG95" s="24">
        <f t="shared" ref="CG95:CG98" ca="1" si="308">(ABS(CE95)+0.3*ABS(CD95))*SIGN(CE95)</f>
        <v>104.2795</v>
      </c>
      <c r="CH95" s="24">
        <f ca="1">IF($C$2&lt;=$C$3,CF95,CG95)</f>
        <v>160.08070000000001</v>
      </c>
      <c r="CI95" s="48">
        <f ca="1">BX95</f>
        <v>-71.661000000000001</v>
      </c>
      <c r="CJ95" s="48">
        <f ca="1">BY95+CH95</f>
        <v>115.45270000000001</v>
      </c>
      <c r="CK95" s="48">
        <f ca="1">BY95-CH95</f>
        <v>-204.70870000000002</v>
      </c>
      <c r="CM95" s="39" t="s">
        <v>31</v>
      </c>
      <c r="CN95" s="8">
        <f>($H$2-CN89)*4+1</f>
        <v>9</v>
      </c>
      <c r="CO95" s="8" t="s">
        <v>11</v>
      </c>
      <c r="CP95" s="6">
        <f ca="1">INDEX(CQ$7:CQ$30,CN95,1)</f>
        <v>-38.444000000000003</v>
      </c>
      <c r="CQ95" s="6">
        <f ca="1">INDEX(CR$7:CR$30,CN95,1)</f>
        <v>-23.882999999999999</v>
      </c>
      <c r="CR95" s="6">
        <f ca="1">INDEX(CS$7:CS$30,CN95,1)</f>
        <v>116.411</v>
      </c>
      <c r="CS95" s="6">
        <f ca="1">INDEX(CT$7:CT$30,CN95,1)</f>
        <v>43.604999999999997</v>
      </c>
      <c r="CT95" s="6">
        <f ca="1">INDEX(CU$7:CU$30,CN95,1)</f>
        <v>7.0259999999999998</v>
      </c>
      <c r="CU95" s="6">
        <f ca="1">INDEX(CV$7:CV$30,CN95,1)</f>
        <v>10.336</v>
      </c>
      <c r="CV95" s="24">
        <f ca="1">(ABS(CR95)+ABS(CT95))*SIGN(CR95)</f>
        <v>123.437</v>
      </c>
      <c r="CW95" s="24">
        <f ca="1">(ABS(CS95)+ABS(CU95))*SIGN(CS95)</f>
        <v>53.940999999999995</v>
      </c>
      <c r="CX95" s="24">
        <f ca="1">(ABS(CV95)+0.3*ABS(CW95))*SIGN(CV95)</f>
        <v>139.61930000000001</v>
      </c>
      <c r="CY95" s="24">
        <f t="shared" ref="CY95:CY98" ca="1" si="309">(ABS(CW95)+0.3*ABS(CV95))*SIGN(CW95)</f>
        <v>90.972099999999983</v>
      </c>
      <c r="CZ95" s="24">
        <f ca="1">IF($C$2&lt;=$C$3,CX95,CY95)</f>
        <v>139.61930000000001</v>
      </c>
      <c r="DA95" s="48">
        <f ca="1">CP95</f>
        <v>-38.444000000000003</v>
      </c>
      <c r="DB95" s="48">
        <f ca="1">CQ95+CZ95</f>
        <v>115.73630000000001</v>
      </c>
      <c r="DC95" s="48">
        <f ca="1">CQ95-CZ95</f>
        <v>-163.50230000000002</v>
      </c>
      <c r="DE95" s="39" t="s">
        <v>31</v>
      </c>
      <c r="DF95" s="8">
        <f>($H$2-DF89)*4+1</f>
        <v>9</v>
      </c>
      <c r="DG95" s="8" t="s">
        <v>11</v>
      </c>
      <c r="DH95" s="6">
        <f ca="1">INDEX(DI$7:DI$30,DF95,1)</f>
        <v>-38.444000000000003</v>
      </c>
      <c r="DI95" s="6">
        <f ca="1">INDEX(DJ$7:DJ$30,DF95,1)</f>
        <v>-23.882999999999999</v>
      </c>
      <c r="DJ95" s="6">
        <f ca="1">INDEX(DK$7:DK$30,DF95,1)</f>
        <v>116.411</v>
      </c>
      <c r="DK95" s="6">
        <f ca="1">INDEX(DL$7:DL$30,DF95,1)</f>
        <v>43.604999999999997</v>
      </c>
      <c r="DL95" s="6">
        <f ca="1">INDEX(DM$7:DM$30,DF95,1)</f>
        <v>7.0259999999999998</v>
      </c>
      <c r="DM95" s="6">
        <f ca="1">INDEX(DN$7:DN$30,DF95,1)</f>
        <v>10.336</v>
      </c>
      <c r="DN95" s="24">
        <f ca="1">(ABS(DJ95)+ABS(DL95))*SIGN(DJ95)</f>
        <v>123.437</v>
      </c>
      <c r="DO95" s="24">
        <f ca="1">(ABS(DK95)+ABS(DM95))*SIGN(DK95)</f>
        <v>53.940999999999995</v>
      </c>
      <c r="DP95" s="24">
        <f ca="1">(ABS(DN95)+0.3*ABS(DO95))*SIGN(DN95)</f>
        <v>139.61930000000001</v>
      </c>
      <c r="DQ95" s="24">
        <f t="shared" ref="DQ95:DQ98" ca="1" si="310">(ABS(DO95)+0.3*ABS(DN95))*SIGN(DO95)</f>
        <v>90.972099999999983</v>
      </c>
      <c r="DR95" s="24">
        <f ca="1">IF($C$2&lt;=$C$3,DP95,DQ95)</f>
        <v>139.61930000000001</v>
      </c>
      <c r="DS95" s="48">
        <f ca="1">DH95</f>
        <v>-38.444000000000003</v>
      </c>
      <c r="DT95" s="48">
        <f ca="1">DI95+DR95</f>
        <v>115.73630000000001</v>
      </c>
      <c r="DU95" s="48">
        <f ca="1">DI95-DR95</f>
        <v>-163.50230000000002</v>
      </c>
    </row>
    <row r="96" spans="1:126" x14ac:dyDescent="0.35">
      <c r="B96" s="8">
        <f>B95+1</f>
        <v>10</v>
      </c>
      <c r="C96" s="8" t="s">
        <v>10</v>
      </c>
      <c r="D96" s="6">
        <f ca="1">INDEX(E$7:E$30,B96,1)</f>
        <v>-60.762999999999998</v>
      </c>
      <c r="E96" s="6">
        <f ca="1">INDEX(F$7:F$30,B96,1)</f>
        <v>-37.627000000000002</v>
      </c>
      <c r="F96" s="6">
        <f ca="1">INDEX(G$7:G$30,B96,1)</f>
        <v>-127.224</v>
      </c>
      <c r="G96" s="6">
        <f ca="1">INDEX(H$7:H$30,B96,1)</f>
        <v>-47.639000000000003</v>
      </c>
      <c r="H96" s="6">
        <f ca="1">INDEX(I$7:I$30,B96,1)</f>
        <v>-7.6769999999999996</v>
      </c>
      <c r="I96" s="6">
        <f ca="1">INDEX(J$7:J$30,B96,1)</f>
        <v>-11.295</v>
      </c>
      <c r="J96" s="24">
        <f t="shared" ref="J96:J98" ca="1" si="311">(ABS(F96)+ABS(H96))*SIGN(F96)</f>
        <v>-134.90100000000001</v>
      </c>
      <c r="K96" s="24">
        <f t="shared" ref="K96:K98" ca="1" si="312">(ABS(G96)+ABS(I96))*SIGN(G96)</f>
        <v>-58.934000000000005</v>
      </c>
      <c r="L96" s="24">
        <f t="shared" ref="L96:L98" ca="1" si="313">(ABS(J96)+0.3*ABS(K96))*SIGN(J96)</f>
        <v>-152.58120000000002</v>
      </c>
      <c r="M96" s="24">
        <f t="shared" ca="1" si="304"/>
        <v>-99.404300000000006</v>
      </c>
      <c r="N96" s="24">
        <f ca="1">IF($C$2&lt;=$C$3,L96,M96)</f>
        <v>-152.58120000000002</v>
      </c>
      <c r="O96" s="48">
        <f t="shared" ref="O96:O98" ca="1" si="314">D96</f>
        <v>-60.762999999999998</v>
      </c>
      <c r="P96" s="48">
        <f t="shared" ref="P96:P98" ca="1" si="315">E96+N96</f>
        <v>-190.20820000000003</v>
      </c>
      <c r="Q96" s="48">
        <f t="shared" ref="Q96:Q98" ca="1" si="316">E96-N96</f>
        <v>114.95420000000001</v>
      </c>
      <c r="S96" s="38"/>
      <c r="T96" s="8">
        <f>T95+1</f>
        <v>10</v>
      </c>
      <c r="U96" s="8" t="s">
        <v>10</v>
      </c>
      <c r="V96" s="6">
        <f ca="1">INDEX(W$7:W$30,T96,1)</f>
        <v>-63.808</v>
      </c>
      <c r="W96" s="6">
        <f ca="1">INDEX(X$7:X$30,T96,1)</f>
        <v>-39.677999999999997</v>
      </c>
      <c r="X96" s="6">
        <f ca="1">INDEX(Y$7:Y$30,T96,1)</f>
        <v>-139.50200000000001</v>
      </c>
      <c r="Y96" s="6">
        <f ca="1">INDEX(Z$7:Z$30,T96,1)</f>
        <v>-52.234000000000002</v>
      </c>
      <c r="Z96" s="6">
        <f ca="1">INDEX(AA$7:AA$30,T96,1)</f>
        <v>-8.4209999999999994</v>
      </c>
      <c r="AA96" s="6">
        <f ca="1">INDEX(AB$7:AB$30,T96,1)</f>
        <v>-12.388999999999999</v>
      </c>
      <c r="AB96" s="24">
        <f t="shared" ref="AB96:AB98" ca="1" si="317">(ABS(X96)+ABS(Z96))*SIGN(X96)</f>
        <v>-147.923</v>
      </c>
      <c r="AC96" s="24">
        <f t="shared" ref="AC96:AC98" ca="1" si="318">(ABS(Y96)+ABS(AA96))*SIGN(Y96)</f>
        <v>-64.623000000000005</v>
      </c>
      <c r="AD96" s="24">
        <f t="shared" ref="AD96:AD98" ca="1" si="319">(ABS(AB96)+0.3*ABS(AC96))*SIGN(AB96)</f>
        <v>-167.3099</v>
      </c>
      <c r="AE96" s="24">
        <f t="shared" ca="1" si="305"/>
        <v>-108.9999</v>
      </c>
      <c r="AF96" s="24">
        <f ca="1">IF($C$2&lt;=$C$3,AD96,AE96)</f>
        <v>-167.3099</v>
      </c>
      <c r="AG96" s="48">
        <f t="shared" ref="AG96:AG98" ca="1" si="320">V96</f>
        <v>-63.808</v>
      </c>
      <c r="AH96" s="48">
        <f t="shared" ref="AH96:AH98" ca="1" si="321">W96+AF96</f>
        <v>-206.9879</v>
      </c>
      <c r="AI96" s="48">
        <f t="shared" ref="AI96:AI98" ca="1" si="322">W96-AF96</f>
        <v>127.6319</v>
      </c>
      <c r="AK96" s="38"/>
      <c r="AL96" s="8">
        <f>AL95+1</f>
        <v>10</v>
      </c>
      <c r="AM96" s="8" t="s">
        <v>10</v>
      </c>
      <c r="AN96" s="6">
        <f ca="1">INDEX(AO$7:AO$30,AL96,1)</f>
        <v>-41.6</v>
      </c>
      <c r="AO96" s="6">
        <f ca="1">INDEX(AP$7:AP$30,AL96,1)</f>
        <v>-26.492000000000001</v>
      </c>
      <c r="AP96" s="6">
        <f ca="1">INDEX(AQ$7:AQ$30,AL96,1)</f>
        <v>-72.081999999999994</v>
      </c>
      <c r="AQ96" s="6">
        <f ca="1">INDEX(AR$7:AR$30,AL96,1)</f>
        <v>-26.984999999999999</v>
      </c>
      <c r="AR96" s="6">
        <f ca="1">INDEX(AS$7:AS$30,AL96,1)</f>
        <v>-4.3570000000000002</v>
      </c>
      <c r="AS96" s="6">
        <f ca="1">INDEX(AT$7:AT$30,AL96,1)</f>
        <v>-6.4089999999999998</v>
      </c>
      <c r="AT96" s="24">
        <f t="shared" ref="AT96:AT98" ca="1" si="323">(ABS(AP96)+ABS(AR96))*SIGN(AP96)</f>
        <v>-76.438999999999993</v>
      </c>
      <c r="AU96" s="24">
        <f t="shared" ref="AU96:AU98" ca="1" si="324">(ABS(AQ96)+ABS(AS96))*SIGN(AQ96)</f>
        <v>-33.393999999999998</v>
      </c>
      <c r="AV96" s="24">
        <f t="shared" ref="AV96:AV98" ca="1" si="325">(ABS(AT96)+0.3*ABS(AU96))*SIGN(AT96)</f>
        <v>-86.457199999999986</v>
      </c>
      <c r="AW96" s="24">
        <f t="shared" ca="1" si="306"/>
        <v>-56.325699999999998</v>
      </c>
      <c r="AX96" s="24">
        <f ca="1">IF($C$2&lt;=$C$3,AV96,AW96)</f>
        <v>-86.457199999999986</v>
      </c>
      <c r="AY96" s="48">
        <f t="shared" ref="AY96:AY98" ca="1" si="326">AN96</f>
        <v>-41.6</v>
      </c>
      <c r="AZ96" s="48">
        <f t="shared" ref="AZ96:AZ98" ca="1" si="327">AO96+AX96</f>
        <v>-112.94919999999999</v>
      </c>
      <c r="BA96" s="48">
        <f t="shared" ref="BA96:BA98" ca="1" si="328">AO96-AX96</f>
        <v>59.965199999999982</v>
      </c>
      <c r="BC96" s="38"/>
      <c r="BD96" s="8">
        <f>BD95+1</f>
        <v>10</v>
      </c>
      <c r="BE96" s="8" t="s">
        <v>10</v>
      </c>
      <c r="BF96" s="6">
        <f ca="1">INDEX(BG$7:BG$30,BD96,1)</f>
        <v>-41.125</v>
      </c>
      <c r="BG96" s="6">
        <f ca="1">INDEX(BH$7:BH$30,BD96,1)</f>
        <v>-25.831</v>
      </c>
      <c r="BH96" s="6">
        <f ca="1">INDEX(BI$7:BI$30,BD96,1)</f>
        <v>-124.904</v>
      </c>
      <c r="BI96" s="6">
        <f ca="1">INDEX(BJ$7:BJ$30,BD96,1)</f>
        <v>-46.756</v>
      </c>
      <c r="BJ96" s="6">
        <f ca="1">INDEX(BK$7:BK$30,BD96,1)</f>
        <v>-7.5439999999999996</v>
      </c>
      <c r="BK96" s="6">
        <f ca="1">INDEX(BL$7:BL$30,BD96,1)</f>
        <v>-11.098000000000001</v>
      </c>
      <c r="BL96" s="24">
        <f t="shared" ref="BL96:BL98" ca="1" si="329">(ABS(BH96)+ABS(BJ96))*SIGN(BH96)</f>
        <v>-132.44800000000001</v>
      </c>
      <c r="BM96" s="24">
        <f t="shared" ref="BM96:BM98" ca="1" si="330">(ABS(BI96)+ABS(BK96))*SIGN(BI96)</f>
        <v>-57.853999999999999</v>
      </c>
      <c r="BN96" s="24">
        <f t="shared" ref="BN96:BN98" ca="1" si="331">(ABS(BL96)+0.3*ABS(BM96))*SIGN(BL96)</f>
        <v>-149.80420000000001</v>
      </c>
      <c r="BO96" s="24">
        <f t="shared" ca="1" si="307"/>
        <v>-97.588400000000007</v>
      </c>
      <c r="BP96" s="24">
        <f ca="1">IF($C$2&lt;=$C$3,BN96,BO96)</f>
        <v>-149.80420000000001</v>
      </c>
      <c r="BQ96" s="48">
        <f t="shared" ref="BQ96:BQ98" ca="1" si="332">BF96</f>
        <v>-41.125</v>
      </c>
      <c r="BR96" s="48">
        <f t="shared" ref="BR96:BR98" ca="1" si="333">BG96+BP96</f>
        <v>-175.6352</v>
      </c>
      <c r="BS96" s="48">
        <f t="shared" ref="BS96:BS98" ca="1" si="334">BG96-BP96</f>
        <v>123.97320000000001</v>
      </c>
      <c r="BU96" s="38"/>
      <c r="BV96" s="8">
        <f>BV95+1</f>
        <v>10</v>
      </c>
      <c r="BW96" s="8" t="s">
        <v>10</v>
      </c>
      <c r="BX96" s="6">
        <f ca="1">INDEX(BY$7:BY$30,BV96,1)</f>
        <v>-74.238</v>
      </c>
      <c r="BY96" s="6">
        <f ca="1">INDEX(BZ$7:BZ$30,BV96,1)</f>
        <v>-46.088000000000001</v>
      </c>
      <c r="BZ96" s="6">
        <f ca="1">INDEX(CA$7:CA$30,BV96,1)</f>
        <v>-134.12</v>
      </c>
      <c r="CA96" s="6">
        <f ca="1">INDEX(CB$7:CB$30,BV96,1)</f>
        <v>-50.203000000000003</v>
      </c>
      <c r="CB96" s="6">
        <f ca="1">INDEX(CC$7:CC$30,BV96,1)</f>
        <v>-8.0969999999999995</v>
      </c>
      <c r="CC96" s="6">
        <f ca="1">INDEX(CD$7:CD$30,BV96,1)</f>
        <v>-11.913</v>
      </c>
      <c r="CD96" s="24">
        <f t="shared" ref="CD96:CD98" ca="1" si="335">(ABS(BZ96)+ABS(CB96))*SIGN(BZ96)</f>
        <v>-142.21700000000001</v>
      </c>
      <c r="CE96" s="24">
        <f t="shared" ref="CE96:CE98" ca="1" si="336">(ABS(CA96)+ABS(CC96))*SIGN(CA96)</f>
        <v>-62.116</v>
      </c>
      <c r="CF96" s="24">
        <f t="shared" ref="CF96:CF98" ca="1" si="337">(ABS(CD96)+0.3*ABS(CE96))*SIGN(CD96)</f>
        <v>-160.85180000000003</v>
      </c>
      <c r="CG96" s="24">
        <f t="shared" ca="1" si="308"/>
        <v>-104.78110000000001</v>
      </c>
      <c r="CH96" s="24">
        <f ca="1">IF($C$2&lt;=$C$3,CF96,CG96)</f>
        <v>-160.85180000000003</v>
      </c>
      <c r="CI96" s="48">
        <f t="shared" ref="CI96:CI98" ca="1" si="338">BX96</f>
        <v>-74.238</v>
      </c>
      <c r="CJ96" s="48">
        <f t="shared" ref="CJ96:CJ98" ca="1" si="339">BY96+CH96</f>
        <v>-206.93980000000002</v>
      </c>
      <c r="CK96" s="48">
        <f t="shared" ref="CK96:CK98" ca="1" si="340">BY96-CH96</f>
        <v>114.76380000000003</v>
      </c>
      <c r="CM96" s="38"/>
      <c r="CN96" s="8">
        <f>CN95+1</f>
        <v>10</v>
      </c>
      <c r="CO96" s="8" t="s">
        <v>10</v>
      </c>
      <c r="CP96" s="6">
        <f ca="1">INDEX(CQ$7:CQ$30,CN96,1)</f>
        <v>-50.371000000000002</v>
      </c>
      <c r="CQ96" s="6">
        <f ca="1">INDEX(CR$7:CR$30,CN96,1)</f>
        <v>-31.315999999999999</v>
      </c>
      <c r="CR96" s="6">
        <f ca="1">INDEX(CS$7:CS$30,CN96,1)</f>
        <v>-92.358000000000004</v>
      </c>
      <c r="CS96" s="6">
        <f ca="1">INDEX(CT$7:CT$30,CN96,1)</f>
        <v>-34.603999999999999</v>
      </c>
      <c r="CT96" s="6">
        <f ca="1">INDEX(CU$7:CU$30,CN96,1)</f>
        <v>-5.577</v>
      </c>
      <c r="CU96" s="6">
        <f ca="1">INDEX(CV$7:CV$30,CN96,1)</f>
        <v>-8.2050000000000001</v>
      </c>
      <c r="CV96" s="24">
        <f t="shared" ref="CV96:CV98" ca="1" si="341">(ABS(CR96)+ABS(CT96))*SIGN(CR96)</f>
        <v>-97.935000000000002</v>
      </c>
      <c r="CW96" s="24">
        <f t="shared" ref="CW96:CW98" ca="1" si="342">(ABS(CS96)+ABS(CU96))*SIGN(CS96)</f>
        <v>-42.808999999999997</v>
      </c>
      <c r="CX96" s="24">
        <f t="shared" ref="CX96:CX98" ca="1" si="343">(ABS(CV96)+0.3*ABS(CW96))*SIGN(CV96)</f>
        <v>-110.7777</v>
      </c>
      <c r="CY96" s="24">
        <f t="shared" ca="1" si="309"/>
        <v>-72.189499999999995</v>
      </c>
      <c r="CZ96" s="24">
        <f ca="1">IF($C$2&lt;=$C$3,CX96,CY96)</f>
        <v>-110.7777</v>
      </c>
      <c r="DA96" s="48">
        <f t="shared" ref="DA96:DA98" ca="1" si="344">CP96</f>
        <v>-50.371000000000002</v>
      </c>
      <c r="DB96" s="48">
        <f t="shared" ref="DB96:DB98" ca="1" si="345">CQ96+CZ96</f>
        <v>-142.09369999999998</v>
      </c>
      <c r="DC96" s="48">
        <f t="shared" ref="DC96:DC98" ca="1" si="346">CQ96-CZ96</f>
        <v>79.461699999999993</v>
      </c>
      <c r="DE96" s="38"/>
      <c r="DF96" s="8">
        <f>DF95+1</f>
        <v>10</v>
      </c>
      <c r="DG96" s="8" t="s">
        <v>10</v>
      </c>
      <c r="DH96" s="6">
        <f ca="1">INDEX(DI$7:DI$30,DF96,1)</f>
        <v>-50.371000000000002</v>
      </c>
      <c r="DI96" s="6">
        <f ca="1">INDEX(DJ$7:DJ$30,DF96,1)</f>
        <v>-31.315999999999999</v>
      </c>
      <c r="DJ96" s="6">
        <f ca="1">INDEX(DK$7:DK$30,DF96,1)</f>
        <v>-92.358000000000004</v>
      </c>
      <c r="DK96" s="6">
        <f ca="1">INDEX(DL$7:DL$30,DF96,1)</f>
        <v>-34.603999999999999</v>
      </c>
      <c r="DL96" s="6">
        <f ca="1">INDEX(DM$7:DM$30,DF96,1)</f>
        <v>-5.577</v>
      </c>
      <c r="DM96" s="6">
        <f ca="1">INDEX(DN$7:DN$30,DF96,1)</f>
        <v>-8.2050000000000001</v>
      </c>
      <c r="DN96" s="24">
        <f t="shared" ref="DN96:DN98" ca="1" si="347">(ABS(DJ96)+ABS(DL96))*SIGN(DJ96)</f>
        <v>-97.935000000000002</v>
      </c>
      <c r="DO96" s="24">
        <f t="shared" ref="DO96:DO98" ca="1" si="348">(ABS(DK96)+ABS(DM96))*SIGN(DK96)</f>
        <v>-42.808999999999997</v>
      </c>
      <c r="DP96" s="24">
        <f t="shared" ref="DP96:DP98" ca="1" si="349">(ABS(DN96)+0.3*ABS(DO96))*SIGN(DN96)</f>
        <v>-110.7777</v>
      </c>
      <c r="DQ96" s="24">
        <f t="shared" ca="1" si="310"/>
        <v>-72.189499999999995</v>
      </c>
      <c r="DR96" s="24">
        <f ca="1">IF($C$2&lt;=$C$3,DP96,DQ96)</f>
        <v>-110.7777</v>
      </c>
      <c r="DS96" s="48">
        <f t="shared" ref="DS96:DS98" ca="1" si="350">DH96</f>
        <v>-50.371000000000002</v>
      </c>
      <c r="DT96" s="48">
        <f t="shared" ref="DT96:DT98" ca="1" si="351">DI96+DR96</f>
        <v>-142.09369999999998</v>
      </c>
      <c r="DU96" s="48">
        <f t="shared" ref="DU96:DU98" ca="1" si="352">DI96-DR96</f>
        <v>79.461699999999993</v>
      </c>
    </row>
    <row r="97" spans="1:126" x14ac:dyDescent="0.35">
      <c r="B97" s="8">
        <f t="shared" ref="B97:B98" si="353">B96+1</f>
        <v>11</v>
      </c>
      <c r="C97" s="8" t="s">
        <v>9</v>
      </c>
      <c r="D97" s="6">
        <f ca="1">INDEX(E$7:E$30,B97,1)</f>
        <v>105.538</v>
      </c>
      <c r="E97" s="6">
        <f ca="1">INDEX(F$7:F$30,B97,1)</f>
        <v>65.948999999999998</v>
      </c>
      <c r="F97" s="6">
        <f ca="1">INDEX(G$7:G$30,B97,1)</f>
        <v>-61.613</v>
      </c>
      <c r="G97" s="6">
        <f ca="1">INDEX(H$7:H$30,B97,1)</f>
        <v>-23.067</v>
      </c>
      <c r="H97" s="6">
        <f ca="1">INDEX(I$7:I$30,B97,1)</f>
        <v>-3.7170000000000001</v>
      </c>
      <c r="I97" s="6">
        <f ca="1">INDEX(J$7:J$30,B97,1)</f>
        <v>-5.4690000000000003</v>
      </c>
      <c r="J97" s="24">
        <f t="shared" ca="1" si="311"/>
        <v>-65.33</v>
      </c>
      <c r="K97" s="24">
        <f t="shared" ca="1" si="312"/>
        <v>-28.536000000000001</v>
      </c>
      <c r="L97" s="24">
        <f t="shared" ca="1" si="313"/>
        <v>-73.890799999999999</v>
      </c>
      <c r="M97" s="24">
        <f t="shared" ca="1" si="304"/>
        <v>-48.135000000000005</v>
      </c>
      <c r="N97" s="24">
        <f ca="1">IF($C$2&lt;=$C$3,L97,M97)</f>
        <v>-73.890799999999999</v>
      </c>
      <c r="O97" s="24">
        <f t="shared" ca="1" si="314"/>
        <v>105.538</v>
      </c>
      <c r="P97" s="24">
        <f t="shared" ca="1" si="315"/>
        <v>-7.9418000000000006</v>
      </c>
      <c r="Q97" s="24">
        <f t="shared" ca="1" si="316"/>
        <v>139.8398</v>
      </c>
      <c r="S97" s="38"/>
      <c r="T97" s="8">
        <f t="shared" ref="T97:T98" si="354">T96+1</f>
        <v>11</v>
      </c>
      <c r="U97" s="8" t="s">
        <v>9</v>
      </c>
      <c r="V97" s="6">
        <f ca="1">INDEX(W$7:W$30,T97,1)</f>
        <v>85.631</v>
      </c>
      <c r="W97" s="6">
        <f ca="1">INDEX(X$7:X$30,T97,1)</f>
        <v>53.481000000000002</v>
      </c>
      <c r="X97" s="6">
        <f ca="1">INDEX(Y$7:Y$30,T97,1)</f>
        <v>-73.38</v>
      </c>
      <c r="Y97" s="6">
        <f ca="1">INDEX(Z$7:Z$30,T97,1)</f>
        <v>-27.477</v>
      </c>
      <c r="Z97" s="6">
        <f ca="1">INDEX(AA$7:AA$30,T97,1)</f>
        <v>-4.43</v>
      </c>
      <c r="AA97" s="6">
        <f ca="1">INDEX(AB$7:AB$30,T97,1)</f>
        <v>-6.5170000000000003</v>
      </c>
      <c r="AB97" s="24">
        <f t="shared" ca="1" si="317"/>
        <v>-77.81</v>
      </c>
      <c r="AC97" s="24">
        <f t="shared" ca="1" si="318"/>
        <v>-33.994</v>
      </c>
      <c r="AD97" s="24">
        <f t="shared" ca="1" si="319"/>
        <v>-88.008200000000002</v>
      </c>
      <c r="AE97" s="24">
        <f t="shared" ca="1" si="305"/>
        <v>-57.337000000000003</v>
      </c>
      <c r="AF97" s="24">
        <f ca="1">IF($C$2&lt;=$C$3,AD97,AE97)</f>
        <v>-88.008200000000002</v>
      </c>
      <c r="AG97" s="24">
        <f t="shared" ca="1" si="320"/>
        <v>85.631</v>
      </c>
      <c r="AH97" s="24">
        <f t="shared" ca="1" si="321"/>
        <v>-34.527200000000001</v>
      </c>
      <c r="AI97" s="24">
        <f t="shared" ca="1" si="322"/>
        <v>141.48920000000001</v>
      </c>
      <c r="AK97" s="38"/>
      <c r="AL97" s="8">
        <f t="shared" ref="AL97:AL98" si="355">AL96+1</f>
        <v>11</v>
      </c>
      <c r="AM97" s="8" t="s">
        <v>9</v>
      </c>
      <c r="AN97" s="6">
        <f ca="1">INDEX(AO$7:AO$30,AL97,1)</f>
        <v>59.58</v>
      </c>
      <c r="AO97" s="6">
        <f ca="1">INDEX(AP$7:AP$30,AL97,1)</f>
        <v>38.470999999999997</v>
      </c>
      <c r="AP97" s="6">
        <f ca="1">INDEX(AQ$7:AQ$30,AL97,1)</f>
        <v>-61.984999999999999</v>
      </c>
      <c r="AQ97" s="6">
        <f ca="1">INDEX(AR$7:AR$30,AL97,1)</f>
        <v>-23.202000000000002</v>
      </c>
      <c r="AR97" s="6">
        <f ca="1">INDEX(AS$7:AS$30,AL97,1)</f>
        <v>-3.7450000000000001</v>
      </c>
      <c r="AS97" s="6">
        <f ca="1">INDEX(AT$7:AT$30,AL97,1)</f>
        <v>-5.51</v>
      </c>
      <c r="AT97" s="24">
        <f t="shared" ca="1" si="323"/>
        <v>-65.73</v>
      </c>
      <c r="AU97" s="24">
        <f t="shared" ca="1" si="324"/>
        <v>-28.712000000000003</v>
      </c>
      <c r="AV97" s="24">
        <f t="shared" ca="1" si="325"/>
        <v>-74.343600000000009</v>
      </c>
      <c r="AW97" s="24">
        <f t="shared" ca="1" si="306"/>
        <v>-48.431000000000004</v>
      </c>
      <c r="AX97" s="24">
        <f ca="1">IF($C$2&lt;=$C$3,AV97,AW97)</f>
        <v>-74.343600000000009</v>
      </c>
      <c r="AY97" s="24">
        <f t="shared" ca="1" si="326"/>
        <v>59.58</v>
      </c>
      <c r="AZ97" s="24">
        <f t="shared" ca="1" si="327"/>
        <v>-35.872600000000013</v>
      </c>
      <c r="BA97" s="24">
        <f t="shared" ca="1" si="328"/>
        <v>112.81460000000001</v>
      </c>
      <c r="BC97" s="38"/>
      <c r="BD97" s="8">
        <f t="shared" ref="BD97:BD98" si="356">BD96+1</f>
        <v>11</v>
      </c>
      <c r="BE97" s="8" t="s">
        <v>9</v>
      </c>
      <c r="BF97" s="6">
        <f ca="1">INDEX(BG$7:BG$30,BD97,1)</f>
        <v>84.153999999999996</v>
      </c>
      <c r="BG97" s="6">
        <f ca="1">INDEX(BH$7:BH$30,BD97,1)</f>
        <v>52.246000000000002</v>
      </c>
      <c r="BH97" s="6">
        <f ca="1">INDEX(BI$7:BI$30,BD97,1)</f>
        <v>-60.884999999999998</v>
      </c>
      <c r="BI97" s="6">
        <f ca="1">INDEX(BJ$7:BJ$30,BD97,1)</f>
        <v>-22.794</v>
      </c>
      <c r="BJ97" s="6">
        <f ca="1">INDEX(BK$7:BK$30,BD97,1)</f>
        <v>-3.6779999999999999</v>
      </c>
      <c r="BK97" s="6">
        <f ca="1">INDEX(BL$7:BL$30,BD97,1)</f>
        <v>-5.4109999999999996</v>
      </c>
      <c r="BL97" s="24">
        <f t="shared" ca="1" si="329"/>
        <v>-64.563000000000002</v>
      </c>
      <c r="BM97" s="24">
        <f t="shared" ca="1" si="330"/>
        <v>-28.204999999999998</v>
      </c>
      <c r="BN97" s="24">
        <f t="shared" ca="1" si="331"/>
        <v>-73.024500000000003</v>
      </c>
      <c r="BO97" s="24">
        <f t="shared" ca="1" si="307"/>
        <v>-47.573899999999995</v>
      </c>
      <c r="BP97" s="24">
        <f ca="1">IF($C$2&lt;=$C$3,BN97,BO97)</f>
        <v>-73.024500000000003</v>
      </c>
      <c r="BQ97" s="24">
        <f t="shared" ca="1" si="332"/>
        <v>84.153999999999996</v>
      </c>
      <c r="BR97" s="24">
        <f t="shared" ca="1" si="333"/>
        <v>-20.778500000000001</v>
      </c>
      <c r="BS97" s="24">
        <f t="shared" ca="1" si="334"/>
        <v>125.2705</v>
      </c>
      <c r="BU97" s="38"/>
      <c r="BV97" s="8">
        <f t="shared" ref="BV97:BV98" si="357">BV96+1</f>
        <v>11</v>
      </c>
      <c r="BW97" s="8" t="s">
        <v>9</v>
      </c>
      <c r="BX97" s="6">
        <f ca="1">INDEX(BY$7:BY$30,BV97,1)</f>
        <v>107.452</v>
      </c>
      <c r="BY97" s="6">
        <f ca="1">INDEX(BZ$7:BZ$30,BV97,1)</f>
        <v>66.831999999999994</v>
      </c>
      <c r="BZ97" s="6">
        <f ca="1">INDEX(CA$7:CA$30,BV97,1)</f>
        <v>-63.713000000000001</v>
      </c>
      <c r="CA97" s="6">
        <f ca="1">INDEX(CB$7:CB$30,BV97,1)</f>
        <v>-23.849</v>
      </c>
      <c r="CB97" s="6">
        <f ca="1">INDEX(CC$7:CC$30,BV97,1)</f>
        <v>-3.847</v>
      </c>
      <c r="CC97" s="6">
        <f ca="1">INDEX(CD$7:CD$30,BV97,1)</f>
        <v>-5.6589999999999998</v>
      </c>
      <c r="CD97" s="24">
        <f t="shared" ca="1" si="335"/>
        <v>-67.56</v>
      </c>
      <c r="CE97" s="24">
        <f t="shared" ca="1" si="336"/>
        <v>-29.507999999999999</v>
      </c>
      <c r="CF97" s="24">
        <f t="shared" ca="1" si="337"/>
        <v>-76.412400000000005</v>
      </c>
      <c r="CG97" s="24">
        <f t="shared" ca="1" si="308"/>
        <v>-49.775999999999996</v>
      </c>
      <c r="CH97" s="24">
        <f ca="1">IF($C$2&lt;=$C$3,CF97,CG97)</f>
        <v>-76.412400000000005</v>
      </c>
      <c r="CI97" s="24">
        <f t="shared" ca="1" si="338"/>
        <v>107.452</v>
      </c>
      <c r="CJ97" s="24">
        <f t="shared" ca="1" si="339"/>
        <v>-9.5804000000000116</v>
      </c>
      <c r="CK97" s="24">
        <f t="shared" ca="1" si="340"/>
        <v>143.24439999999998</v>
      </c>
      <c r="CM97" s="38"/>
      <c r="CN97" s="8">
        <f t="shared" ref="CN97:CN98" si="358">CN96+1</f>
        <v>11</v>
      </c>
      <c r="CO97" s="8" t="s">
        <v>9</v>
      </c>
      <c r="CP97" s="6">
        <f ca="1">INDEX(CQ$7:CQ$30,CN97,1)</f>
        <v>89.314999999999998</v>
      </c>
      <c r="CQ97" s="6">
        <f ca="1">INDEX(CR$7:CR$30,CN97,1)</f>
        <v>55.517000000000003</v>
      </c>
      <c r="CR97" s="6">
        <f ca="1">INDEX(CS$7:CS$30,CN97,1)</f>
        <v>-57.991</v>
      </c>
      <c r="CS97" s="6">
        <f ca="1">INDEX(CT$7:CT$30,CN97,1)</f>
        <v>-21.725000000000001</v>
      </c>
      <c r="CT97" s="6">
        <f ca="1">INDEX(CU$7:CU$30,CN97,1)</f>
        <v>-3.5009999999999999</v>
      </c>
      <c r="CU97" s="6">
        <f ca="1">INDEX(CV$7:CV$30,CN97,1)</f>
        <v>-5.15</v>
      </c>
      <c r="CV97" s="24">
        <f t="shared" ca="1" si="341"/>
        <v>-61.491999999999997</v>
      </c>
      <c r="CW97" s="24">
        <f t="shared" ca="1" si="342"/>
        <v>-26.875</v>
      </c>
      <c r="CX97" s="24">
        <f t="shared" ca="1" si="343"/>
        <v>-69.55449999999999</v>
      </c>
      <c r="CY97" s="24">
        <f t="shared" ca="1" si="309"/>
        <v>-45.322599999999994</v>
      </c>
      <c r="CZ97" s="24">
        <f ca="1">IF($C$2&lt;=$C$3,CX97,CY97)</f>
        <v>-69.55449999999999</v>
      </c>
      <c r="DA97" s="24">
        <f t="shared" ca="1" si="344"/>
        <v>89.314999999999998</v>
      </c>
      <c r="DB97" s="24">
        <f t="shared" ca="1" si="345"/>
        <v>-14.037499999999987</v>
      </c>
      <c r="DC97" s="24">
        <f t="shared" ca="1" si="346"/>
        <v>125.07149999999999</v>
      </c>
      <c r="DE97" s="38"/>
      <c r="DF97" s="8">
        <f t="shared" ref="DF97:DF98" si="359">DF96+1</f>
        <v>11</v>
      </c>
      <c r="DG97" s="8" t="s">
        <v>9</v>
      </c>
      <c r="DH97" s="6">
        <f ca="1">INDEX(DI$7:DI$30,DF97,1)</f>
        <v>89.314999999999998</v>
      </c>
      <c r="DI97" s="6">
        <f ca="1">INDEX(DJ$7:DJ$30,DF97,1)</f>
        <v>55.517000000000003</v>
      </c>
      <c r="DJ97" s="6">
        <f ca="1">INDEX(DK$7:DK$30,DF97,1)</f>
        <v>-57.991</v>
      </c>
      <c r="DK97" s="6">
        <f ca="1">INDEX(DL$7:DL$30,DF97,1)</f>
        <v>-21.725000000000001</v>
      </c>
      <c r="DL97" s="6">
        <f ca="1">INDEX(DM$7:DM$30,DF97,1)</f>
        <v>-3.5009999999999999</v>
      </c>
      <c r="DM97" s="6">
        <f ca="1">INDEX(DN$7:DN$30,DF97,1)</f>
        <v>-5.15</v>
      </c>
      <c r="DN97" s="24">
        <f t="shared" ca="1" si="347"/>
        <v>-61.491999999999997</v>
      </c>
      <c r="DO97" s="24">
        <f t="shared" ca="1" si="348"/>
        <v>-26.875</v>
      </c>
      <c r="DP97" s="24">
        <f t="shared" ca="1" si="349"/>
        <v>-69.55449999999999</v>
      </c>
      <c r="DQ97" s="24">
        <f t="shared" ca="1" si="310"/>
        <v>-45.322599999999994</v>
      </c>
      <c r="DR97" s="24">
        <f ca="1">IF($C$2&lt;=$C$3,DP97,DQ97)</f>
        <v>-69.55449999999999</v>
      </c>
      <c r="DS97" s="24">
        <f t="shared" ca="1" si="350"/>
        <v>89.314999999999998</v>
      </c>
      <c r="DT97" s="24">
        <f t="shared" ca="1" si="351"/>
        <v>-14.037499999999987</v>
      </c>
      <c r="DU97" s="24">
        <f t="shared" ca="1" si="352"/>
        <v>125.07149999999999</v>
      </c>
    </row>
    <row r="98" spans="1:126" x14ac:dyDescent="0.35">
      <c r="B98" s="8">
        <f t="shared" si="353"/>
        <v>12</v>
      </c>
      <c r="C98" s="8" t="s">
        <v>8</v>
      </c>
      <c r="D98" s="6">
        <f ca="1">INDEX(E$7:E$30,B98,1)</f>
        <v>-97.551000000000002</v>
      </c>
      <c r="E98" s="6">
        <f ca="1">INDEX(F$7:F$30,B98,1)</f>
        <v>-60.728999999999999</v>
      </c>
      <c r="F98" s="6">
        <f ca="1">INDEX(G$7:G$30,B98,1)</f>
        <v>-61.613</v>
      </c>
      <c r="G98" s="6">
        <f ca="1">INDEX(H$7:H$30,B98,1)</f>
        <v>-23.067</v>
      </c>
      <c r="H98" s="6">
        <f ca="1">INDEX(I$7:I$30,B98,1)</f>
        <v>-3.7170000000000001</v>
      </c>
      <c r="I98" s="6">
        <f ca="1">INDEX(J$7:J$30,B98,1)</f>
        <v>-5.4690000000000003</v>
      </c>
      <c r="J98" s="24">
        <f t="shared" ca="1" si="311"/>
        <v>-65.33</v>
      </c>
      <c r="K98" s="24">
        <f t="shared" ca="1" si="312"/>
        <v>-28.536000000000001</v>
      </c>
      <c r="L98" s="24">
        <f t="shared" ca="1" si="313"/>
        <v>-73.890799999999999</v>
      </c>
      <c r="M98" s="24">
        <f t="shared" ca="1" si="304"/>
        <v>-48.135000000000005</v>
      </c>
      <c r="N98" s="24">
        <f ca="1">IF($C$2&lt;=$C$3,L98,M98)</f>
        <v>-73.890799999999999</v>
      </c>
      <c r="O98" s="24">
        <f t="shared" ca="1" si="314"/>
        <v>-97.551000000000002</v>
      </c>
      <c r="P98" s="24">
        <f t="shared" ca="1" si="315"/>
        <v>-134.6198</v>
      </c>
      <c r="Q98" s="24">
        <f t="shared" ca="1" si="316"/>
        <v>13.161799999999999</v>
      </c>
      <c r="S98" s="38"/>
      <c r="T98" s="8">
        <f t="shared" si="354"/>
        <v>12</v>
      </c>
      <c r="U98" s="8" t="s">
        <v>8</v>
      </c>
      <c r="V98" s="6">
        <f ca="1">INDEX(W$7:W$30,T98,1)</f>
        <v>-93.843000000000004</v>
      </c>
      <c r="W98" s="6">
        <f ca="1">INDEX(X$7:X$30,T98,1)</f>
        <v>-58.466999999999999</v>
      </c>
      <c r="X98" s="6">
        <f ca="1">INDEX(Y$7:Y$30,T98,1)</f>
        <v>-73.38</v>
      </c>
      <c r="Y98" s="6">
        <f ca="1">INDEX(Z$7:Z$30,T98,1)</f>
        <v>-27.477</v>
      </c>
      <c r="Z98" s="6">
        <f ca="1">INDEX(AA$7:AA$30,T98,1)</f>
        <v>-4.43</v>
      </c>
      <c r="AA98" s="6">
        <f ca="1">INDEX(AB$7:AB$30,T98,1)</f>
        <v>-6.5170000000000003</v>
      </c>
      <c r="AB98" s="24">
        <f t="shared" ca="1" si="317"/>
        <v>-77.81</v>
      </c>
      <c r="AC98" s="24">
        <f t="shared" ca="1" si="318"/>
        <v>-33.994</v>
      </c>
      <c r="AD98" s="24">
        <f t="shared" ca="1" si="319"/>
        <v>-88.008200000000002</v>
      </c>
      <c r="AE98" s="24">
        <f t="shared" ca="1" si="305"/>
        <v>-57.337000000000003</v>
      </c>
      <c r="AF98" s="24">
        <f ca="1">IF($C$2&lt;=$C$3,AD98,AE98)</f>
        <v>-88.008200000000002</v>
      </c>
      <c r="AG98" s="24">
        <f t="shared" ca="1" si="320"/>
        <v>-93.843000000000004</v>
      </c>
      <c r="AH98" s="24">
        <f t="shared" ca="1" si="321"/>
        <v>-146.4752</v>
      </c>
      <c r="AI98" s="24">
        <f t="shared" ca="1" si="322"/>
        <v>29.541200000000003</v>
      </c>
      <c r="AK98" s="38"/>
      <c r="AL98" s="8">
        <f t="shared" si="355"/>
        <v>12</v>
      </c>
      <c r="AM98" s="8" t="s">
        <v>8</v>
      </c>
      <c r="AN98" s="6">
        <f ca="1">INDEX(AO$7:AO$30,AL98,1)</f>
        <v>-65.86</v>
      </c>
      <c r="AO98" s="6">
        <f ca="1">INDEX(AP$7:AP$30,AL98,1)</f>
        <v>-42.424999999999997</v>
      </c>
      <c r="AP98" s="6">
        <f ca="1">INDEX(AQ$7:AQ$30,AL98,1)</f>
        <v>-61.984999999999999</v>
      </c>
      <c r="AQ98" s="6">
        <f ca="1">INDEX(AR$7:AR$30,AL98,1)</f>
        <v>-23.202000000000002</v>
      </c>
      <c r="AR98" s="6">
        <f ca="1">INDEX(AS$7:AS$30,AL98,1)</f>
        <v>-3.7450000000000001</v>
      </c>
      <c r="AS98" s="6">
        <f ca="1">INDEX(AT$7:AT$30,AL98,1)</f>
        <v>-5.51</v>
      </c>
      <c r="AT98" s="24">
        <f t="shared" ca="1" si="323"/>
        <v>-65.73</v>
      </c>
      <c r="AU98" s="24">
        <f t="shared" ca="1" si="324"/>
        <v>-28.712000000000003</v>
      </c>
      <c r="AV98" s="24">
        <f t="shared" ca="1" si="325"/>
        <v>-74.343600000000009</v>
      </c>
      <c r="AW98" s="24">
        <f t="shared" ca="1" si="306"/>
        <v>-48.431000000000004</v>
      </c>
      <c r="AX98" s="24">
        <f ca="1">IF($C$2&lt;=$C$3,AV98,AW98)</f>
        <v>-74.343600000000009</v>
      </c>
      <c r="AY98" s="24">
        <f t="shared" ca="1" si="326"/>
        <v>-65.86</v>
      </c>
      <c r="AZ98" s="24">
        <f t="shared" ca="1" si="327"/>
        <v>-116.76860000000001</v>
      </c>
      <c r="BA98" s="24">
        <f t="shared" ca="1" si="328"/>
        <v>31.918600000000012</v>
      </c>
      <c r="BC98" s="38"/>
      <c r="BD98" s="8">
        <f t="shared" si="356"/>
        <v>12</v>
      </c>
      <c r="BE98" s="8" t="s">
        <v>8</v>
      </c>
      <c r="BF98" s="6">
        <f ca="1">INDEX(BG$7:BG$30,BD98,1)</f>
        <v>-80.518000000000001</v>
      </c>
      <c r="BG98" s="6">
        <f ca="1">INDEX(BH$7:BH$30,BD98,1)</f>
        <v>-50.122</v>
      </c>
      <c r="BH98" s="6">
        <f ca="1">INDEX(BI$7:BI$30,BD98,1)</f>
        <v>-60.884999999999998</v>
      </c>
      <c r="BI98" s="6">
        <f ca="1">INDEX(BJ$7:BJ$30,BD98,1)</f>
        <v>-22.794</v>
      </c>
      <c r="BJ98" s="6">
        <f ca="1">INDEX(BK$7:BK$30,BD98,1)</f>
        <v>-3.6779999999999999</v>
      </c>
      <c r="BK98" s="6">
        <f ca="1">INDEX(BL$7:BL$30,BD98,1)</f>
        <v>-5.4109999999999996</v>
      </c>
      <c r="BL98" s="24">
        <f t="shared" ca="1" si="329"/>
        <v>-64.563000000000002</v>
      </c>
      <c r="BM98" s="24">
        <f t="shared" ca="1" si="330"/>
        <v>-28.204999999999998</v>
      </c>
      <c r="BN98" s="24">
        <f t="shared" ca="1" si="331"/>
        <v>-73.024500000000003</v>
      </c>
      <c r="BO98" s="24">
        <f t="shared" ca="1" si="307"/>
        <v>-47.573899999999995</v>
      </c>
      <c r="BP98" s="24">
        <f ca="1">IF($C$2&lt;=$C$3,BN98,BO98)</f>
        <v>-73.024500000000003</v>
      </c>
      <c r="BQ98" s="24">
        <f t="shared" ca="1" si="332"/>
        <v>-80.518000000000001</v>
      </c>
      <c r="BR98" s="24">
        <f t="shared" ca="1" si="333"/>
        <v>-123.1465</v>
      </c>
      <c r="BS98" s="24">
        <f t="shared" ca="1" si="334"/>
        <v>22.902500000000003</v>
      </c>
      <c r="BU98" s="38"/>
      <c r="BV98" s="8">
        <f t="shared" si="357"/>
        <v>12</v>
      </c>
      <c r="BW98" s="8" t="s">
        <v>8</v>
      </c>
      <c r="BX98" s="6">
        <f ca="1">INDEX(BY$7:BY$30,BV98,1)</f>
        <v>-108.68</v>
      </c>
      <c r="BY98" s="6">
        <f ca="1">INDEX(BZ$7:BZ$30,BV98,1)</f>
        <v>-67.525999999999996</v>
      </c>
      <c r="BZ98" s="6">
        <f ca="1">INDEX(CA$7:CA$30,BV98,1)</f>
        <v>-63.713000000000001</v>
      </c>
      <c r="CA98" s="6">
        <f ca="1">INDEX(CB$7:CB$30,BV98,1)</f>
        <v>-23.849</v>
      </c>
      <c r="CB98" s="6">
        <f ca="1">INDEX(CC$7:CC$30,BV98,1)</f>
        <v>-3.847</v>
      </c>
      <c r="CC98" s="6">
        <f ca="1">INDEX(CD$7:CD$30,BV98,1)</f>
        <v>-5.6589999999999998</v>
      </c>
      <c r="CD98" s="24">
        <f t="shared" ca="1" si="335"/>
        <v>-67.56</v>
      </c>
      <c r="CE98" s="24">
        <f t="shared" ca="1" si="336"/>
        <v>-29.507999999999999</v>
      </c>
      <c r="CF98" s="24">
        <f t="shared" ca="1" si="337"/>
        <v>-76.412400000000005</v>
      </c>
      <c r="CG98" s="24">
        <f t="shared" ca="1" si="308"/>
        <v>-49.775999999999996</v>
      </c>
      <c r="CH98" s="24">
        <f ca="1">IF($C$2&lt;=$C$3,CF98,CG98)</f>
        <v>-76.412400000000005</v>
      </c>
      <c r="CI98" s="24">
        <f t="shared" ca="1" si="338"/>
        <v>-108.68</v>
      </c>
      <c r="CJ98" s="24">
        <f t="shared" ca="1" si="339"/>
        <v>-143.9384</v>
      </c>
      <c r="CK98" s="24">
        <f t="shared" ca="1" si="340"/>
        <v>8.886400000000009</v>
      </c>
      <c r="CM98" s="38"/>
      <c r="CN98" s="8">
        <f t="shared" si="358"/>
        <v>12</v>
      </c>
      <c r="CO98" s="8" t="s">
        <v>8</v>
      </c>
      <c r="CP98" s="6">
        <f ca="1">INDEX(CQ$7:CQ$30,CN98,1)</f>
        <v>-95.941000000000003</v>
      </c>
      <c r="CQ98" s="6">
        <f ca="1">INDEX(CR$7:CR$30,CN98,1)</f>
        <v>-59.646999999999998</v>
      </c>
      <c r="CR98" s="6">
        <f ca="1">INDEX(CS$7:CS$30,CN98,1)</f>
        <v>-57.991</v>
      </c>
      <c r="CS98" s="6">
        <f ca="1">INDEX(CT$7:CT$30,CN98,1)</f>
        <v>-21.725000000000001</v>
      </c>
      <c r="CT98" s="6">
        <f ca="1">INDEX(CU$7:CU$30,CN98,1)</f>
        <v>-3.5009999999999999</v>
      </c>
      <c r="CU98" s="6">
        <f ca="1">INDEX(CV$7:CV$30,CN98,1)</f>
        <v>-5.15</v>
      </c>
      <c r="CV98" s="24">
        <f t="shared" ca="1" si="341"/>
        <v>-61.491999999999997</v>
      </c>
      <c r="CW98" s="24">
        <f t="shared" ca="1" si="342"/>
        <v>-26.875</v>
      </c>
      <c r="CX98" s="24">
        <f t="shared" ca="1" si="343"/>
        <v>-69.55449999999999</v>
      </c>
      <c r="CY98" s="24">
        <f t="shared" ca="1" si="309"/>
        <v>-45.322599999999994</v>
      </c>
      <c r="CZ98" s="24">
        <f ca="1">IF($C$2&lt;=$C$3,CX98,CY98)</f>
        <v>-69.55449999999999</v>
      </c>
      <c r="DA98" s="24">
        <f t="shared" ca="1" si="344"/>
        <v>-95.941000000000003</v>
      </c>
      <c r="DB98" s="24">
        <f t="shared" ca="1" si="345"/>
        <v>-129.20149999999998</v>
      </c>
      <c r="DC98" s="24">
        <f t="shared" ca="1" si="346"/>
        <v>9.9074999999999918</v>
      </c>
      <c r="DE98" s="38"/>
      <c r="DF98" s="8">
        <f t="shared" si="359"/>
        <v>12</v>
      </c>
      <c r="DG98" s="8" t="s">
        <v>8</v>
      </c>
      <c r="DH98" s="6">
        <f ca="1">INDEX(DI$7:DI$30,DF98,1)</f>
        <v>-95.941000000000003</v>
      </c>
      <c r="DI98" s="6">
        <f ca="1">INDEX(DJ$7:DJ$30,DF98,1)</f>
        <v>-59.646999999999998</v>
      </c>
      <c r="DJ98" s="6">
        <f ca="1">INDEX(DK$7:DK$30,DF98,1)</f>
        <v>-57.991</v>
      </c>
      <c r="DK98" s="6">
        <f ca="1">INDEX(DL$7:DL$30,DF98,1)</f>
        <v>-21.725000000000001</v>
      </c>
      <c r="DL98" s="6">
        <f ca="1">INDEX(DM$7:DM$30,DF98,1)</f>
        <v>-3.5009999999999999</v>
      </c>
      <c r="DM98" s="6">
        <f ca="1">INDEX(DN$7:DN$30,DF98,1)</f>
        <v>-5.15</v>
      </c>
      <c r="DN98" s="24">
        <f t="shared" ca="1" si="347"/>
        <v>-61.491999999999997</v>
      </c>
      <c r="DO98" s="24">
        <f t="shared" ca="1" si="348"/>
        <v>-26.875</v>
      </c>
      <c r="DP98" s="24">
        <f t="shared" ca="1" si="349"/>
        <v>-69.55449999999999</v>
      </c>
      <c r="DQ98" s="24">
        <f t="shared" ca="1" si="310"/>
        <v>-45.322599999999994</v>
      </c>
      <c r="DR98" s="24">
        <f ca="1">IF($C$2&lt;=$C$3,DP98,DQ98)</f>
        <v>-69.55449999999999</v>
      </c>
      <c r="DS98" s="24">
        <f t="shared" ca="1" si="350"/>
        <v>-95.941000000000003</v>
      </c>
      <c r="DT98" s="24">
        <f t="shared" ca="1" si="351"/>
        <v>-129.20149999999998</v>
      </c>
      <c r="DU98" s="24">
        <f t="shared" ca="1" si="352"/>
        <v>9.9074999999999918</v>
      </c>
    </row>
    <row r="99" spans="1:126" x14ac:dyDescent="0.35">
      <c r="C99" s="8" t="s">
        <v>58</v>
      </c>
      <c r="D99" s="6"/>
      <c r="E99" s="6"/>
      <c r="F99" s="6"/>
      <c r="G99" s="6"/>
      <c r="H99" s="6"/>
      <c r="I99" s="6"/>
      <c r="J99" s="6"/>
      <c r="K99" s="6"/>
      <c r="O99" s="24">
        <f ca="1">MIN(P88,MAX(0,P88/2-(O95-O96)/P89/P88))</f>
        <v>2.2345540625046163</v>
      </c>
      <c r="P99" s="24">
        <f ca="1">MIN(P88,MAX(0,P88/2-(P95-P96)/P90/P88))</f>
        <v>0</v>
      </c>
      <c r="Q99" s="24">
        <f ca="1">MIN(P88,MAX(0,P88/2-(Q95-Q96)/P90/P88))</f>
        <v>4.3</v>
      </c>
      <c r="S99" s="38"/>
      <c r="U99" s="8" t="s">
        <v>58</v>
      </c>
      <c r="V99" s="6"/>
      <c r="W99" s="6"/>
      <c r="X99" s="6"/>
      <c r="Y99" s="6"/>
      <c r="Z99" s="6"/>
      <c r="AA99" s="6"/>
      <c r="AB99" s="6"/>
      <c r="AC99" s="6"/>
      <c r="AG99" s="24">
        <f ca="1">MIN(AH88,MAX(0,AH88/2-(AG95-AG96)/AH89/AH88))</f>
        <v>1.8130514726367051</v>
      </c>
      <c r="AH99" s="24">
        <f ca="1">MIN(AH88,MAX(0,AH88/2-(AH95-AH96)/AH90/AH88))</f>
        <v>0</v>
      </c>
      <c r="AI99" s="24">
        <f ca="1">MIN(AH88,MAX(0,AH88/2-(AI95-AI96)/AH90/AH88))</f>
        <v>3.8</v>
      </c>
      <c r="AK99" s="38"/>
      <c r="AM99" s="8" t="s">
        <v>58</v>
      </c>
      <c r="AN99" s="6"/>
      <c r="AO99" s="6"/>
      <c r="AP99" s="6"/>
      <c r="AQ99" s="6"/>
      <c r="AR99" s="6"/>
      <c r="AS99" s="6"/>
      <c r="AT99" s="6"/>
      <c r="AU99" s="6"/>
      <c r="AY99" s="24">
        <f ca="1">MIN(AZ88,MAX(0,AZ88/2-(AY95-AY96)/AZ89/AZ88))</f>
        <v>1.5198979591836737</v>
      </c>
      <c r="AZ99" s="24">
        <f ca="1">MIN(AZ88,MAX(0,AZ88/2-(AZ95-AZ96)/AZ90/AZ88))</f>
        <v>0</v>
      </c>
      <c r="BA99" s="24">
        <f ca="1">MIN(AZ88,MAX(0,AZ88/2-(BA95-BA96)/AZ90/AZ88))</f>
        <v>3.2</v>
      </c>
      <c r="BC99" s="38"/>
      <c r="BE99" s="8" t="s">
        <v>58</v>
      </c>
      <c r="BF99" s="6"/>
      <c r="BG99" s="6"/>
      <c r="BH99" s="6"/>
      <c r="BI99" s="6"/>
      <c r="BJ99" s="6"/>
      <c r="BK99" s="6"/>
      <c r="BL99" s="6"/>
      <c r="BM99" s="6"/>
      <c r="BQ99" s="24">
        <f ca="1">MIN(BR88,MAX(0,BR88/2-(BQ95-BQ96)/BR89/BR88))</f>
        <v>1.6353247668091722</v>
      </c>
      <c r="BR99" s="24">
        <f ca="1">MIN(BR88,MAX(0,BR88/2-(BR95-BR96)/BR90/BR88))</f>
        <v>0</v>
      </c>
      <c r="BS99" s="24">
        <f ca="1">MIN(BR88,MAX(0,BR88/2-(BS95-BS96)/BR90/BR88))</f>
        <v>3.2</v>
      </c>
      <c r="BU99" s="38"/>
      <c r="BW99" s="8" t="s">
        <v>58</v>
      </c>
      <c r="BX99" s="6"/>
      <c r="BY99" s="6"/>
      <c r="BZ99" s="6"/>
      <c r="CA99" s="6"/>
      <c r="CB99" s="6"/>
      <c r="CC99" s="6"/>
      <c r="CD99" s="6"/>
      <c r="CE99" s="6"/>
      <c r="CI99" s="24">
        <f ca="1">MIN(CJ88,MAX(0,CJ88/2-(CI95-CI96)/CJ89/CJ88))</f>
        <v>2.0880767308866806</v>
      </c>
      <c r="CJ99" s="24">
        <f ca="1">MIN(CJ88,MAX(0,CJ88/2-(CJ95-CJ96)/CJ90/CJ88))</f>
        <v>0</v>
      </c>
      <c r="CK99" s="24">
        <f ca="1">MIN(CJ88,MAX(0,CJ88/2-(CK95-CK96)/CJ90/CJ88))</f>
        <v>4.2</v>
      </c>
      <c r="CM99" s="38"/>
      <c r="CO99" s="8" t="s">
        <v>58</v>
      </c>
      <c r="CP99" s="6"/>
      <c r="CQ99" s="6"/>
      <c r="CR99" s="6"/>
      <c r="CS99" s="6"/>
      <c r="CT99" s="6"/>
      <c r="CU99" s="6"/>
      <c r="CV99" s="6"/>
      <c r="CW99" s="6"/>
      <c r="DA99" s="24">
        <f ca="1">MIN(DB88,MAX(0,DB88/2-(DA95-DA96)/DB89/DB88))</f>
        <v>1.7356188193634754</v>
      </c>
      <c r="DB99" s="24">
        <f ca="1">MIN(DB88,MAX(0,DB88/2-(DB95-DB96)/DB90/DB88))</f>
        <v>0</v>
      </c>
      <c r="DC99" s="24">
        <f ca="1">MIN(DB88,MAX(0,DB88/2-(DC95-DC96)/DB90/DB88))</f>
        <v>3.6</v>
      </c>
      <c r="DE99" s="38"/>
      <c r="DG99" s="8" t="s">
        <v>58</v>
      </c>
      <c r="DH99" s="6"/>
      <c r="DI99" s="6"/>
      <c r="DJ99" s="6"/>
      <c r="DK99" s="6"/>
      <c r="DL99" s="6"/>
      <c r="DM99" s="6"/>
      <c r="DN99" s="6"/>
      <c r="DO99" s="6"/>
      <c r="DS99" s="24">
        <f ca="1">MIN(DT88,MAX(0,DT88/2-(DS95-DS96)/DT89/DT88))</f>
        <v>1.7356188193634754</v>
      </c>
      <c r="DT99" s="24">
        <f ca="1">MIN(DT88,MAX(0,DT88/2-(DT95-DT96)/DT90/DT88))</f>
        <v>0</v>
      </c>
      <c r="DU99" s="24">
        <f ca="1">MIN(DT88,MAX(0,DT88/2-(DU95-DU96)/DT90/DT88))</f>
        <v>3.6</v>
      </c>
    </row>
    <row r="100" spans="1:126" x14ac:dyDescent="0.35">
      <c r="C100" s="8" t="s">
        <v>66</v>
      </c>
      <c r="O100" s="24">
        <f ca="1">O95+(P89*P88/2-(O95-O96)/P88)*O99-P89*O99^2/2</f>
        <v>39.980170332712675</v>
      </c>
      <c r="P100" s="24">
        <f ca="1">P95+(P90*P88/2-(P95-P96)/P88)*P99-P90*P99^2/2</f>
        <v>116.298</v>
      </c>
      <c r="Q100" s="24">
        <f ca="1">Q95+(P90*P88/2-(Q95-Q96)/P88)*Q99-P90*Q99^2/2</f>
        <v>114.95420000000001</v>
      </c>
      <c r="S100" s="38"/>
      <c r="U100" s="8" t="s">
        <v>66</v>
      </c>
      <c r="AG100" s="24">
        <f ca="1">AG95+(AH89*AH88/2-(AG95-AG96)/AH88)*AG99-AH89*AG99^2/2</f>
        <v>29.423180495987395</v>
      </c>
      <c r="AH100" s="24">
        <f ca="1">AH95+(AH90*AH88/2-(AH95-AH96)/AH88)*AH99-AH90*AH99^2/2</f>
        <v>136.9152</v>
      </c>
      <c r="AI100" s="24">
        <f ca="1">AI95+(AH90*AH88/2-(AI95-AI96)/AH88)*AI99-AH90*AI99^2/2</f>
        <v>127.63189999999994</v>
      </c>
      <c r="AK100" s="38"/>
      <c r="AM100" s="8" t="s">
        <v>66</v>
      </c>
      <c r="AY100" s="24">
        <f ca="1">AY95+(AZ89*AZ88/2-(AY95-AY96)/AZ88)*AY99-AZ89*AY99^2/2</f>
        <v>13.725760204081645</v>
      </c>
      <c r="AZ100" s="24">
        <f ca="1">AZ95+(AZ90*AZ88/2-(AZ95-AZ96)/AZ88)*AZ99-AZ90*AZ99^2/2</f>
        <v>131.27860000000001</v>
      </c>
      <c r="BA100" s="24">
        <f ca="1">BA95+(AZ90*AZ88/2-(BA95-BA96)/AZ88)*BA99-AZ90*BA99^2/2</f>
        <v>59.965199999999982</v>
      </c>
      <c r="BC100" s="38"/>
      <c r="BE100" s="8" t="s">
        <v>66</v>
      </c>
      <c r="BQ100" s="24">
        <f ca="1">BQ95+(BR89*BR88/2-(BQ95-BQ96)/BR88)*BQ99-BR89*BQ99^2/2</f>
        <v>21.867406901332672</v>
      </c>
      <c r="BR100" s="24">
        <f ca="1">BR95+(BR90*BR88/2-(BR95-BR96)/BR88)*BR99-BR90*BR99^2/2</f>
        <v>54.648900000000005</v>
      </c>
      <c r="BS100" s="24">
        <f ca="1">BS95+(BR90*BR88/2-(BS95-BS96)/BR88)*BS99-BR90*BS99^2/2</f>
        <v>123.97319999999991</v>
      </c>
      <c r="BU100" s="38"/>
      <c r="BW100" s="8" t="s">
        <v>66</v>
      </c>
      <c r="CI100" s="24">
        <f ca="1">CI95+(CJ89*CJ88/2-(CI95-CI96)/CJ88)*CI99-CJ89*CI99^2/2</f>
        <v>40.52345788863154</v>
      </c>
      <c r="CJ100" s="24">
        <f ca="1">CJ95+(CJ90*CJ88/2-(CJ95-CJ96)/CJ88)*CJ99-CJ90*CJ99^2/2</f>
        <v>115.45270000000001</v>
      </c>
      <c r="CK100" s="24">
        <f ca="1">CK95+(CJ90*CJ88/2-(CK95-CK96)/CJ88)*CK99-CJ90*CK99^2/2</f>
        <v>114.76380000000017</v>
      </c>
      <c r="CM100" s="38"/>
      <c r="CO100" s="8" t="s">
        <v>66</v>
      </c>
      <c r="DA100" s="24">
        <f ca="1">DA95+(DB89*DB88/2-(DA95-DA96)/DB88)*DA99-DB89*DA99^2/2</f>
        <v>39.064349214090527</v>
      </c>
      <c r="DB100" s="24">
        <f ca="1">DB95+(DB90*DB88/2-(DB95-DB96)/DB88)*DB99-DB90*DB99^2/2</f>
        <v>115.73630000000001</v>
      </c>
      <c r="DC100" s="24">
        <f ca="1">DC95+(DB90*DB88/2-(DC95-DC96)/DB88)*DC99-DB90*DC99^2/2</f>
        <v>79.461699999999979</v>
      </c>
      <c r="DE100" s="38"/>
      <c r="DG100" s="8" t="s">
        <v>66</v>
      </c>
      <c r="DS100" s="24">
        <f ca="1">DS95+(DT89*DT88/2-(DS95-DS96)/DT88)*DS99-DT89*DS99^2/2</f>
        <v>39.064349214090527</v>
      </c>
      <c r="DT100" s="24">
        <f ca="1">DT95+(DT90*DT88/2-(DT95-DT96)/DT88)*DT99-DT90*DT99^2/2</f>
        <v>115.73630000000001</v>
      </c>
      <c r="DU100" s="24">
        <f ca="1">DU95+(DT90*DT88/2-(DU95-DU96)/DT88)*DU99-DT90*DU99^2/2</f>
        <v>79.461699999999979</v>
      </c>
    </row>
    <row r="101" spans="1:126" x14ac:dyDescent="0.35">
      <c r="S101" s="38"/>
      <c r="AK101" s="38"/>
      <c r="BC101" s="38"/>
      <c r="BU101" s="38"/>
      <c r="CM101" s="38"/>
      <c r="DE101" s="38"/>
    </row>
    <row r="102" spans="1:126" s="21" customFormat="1" x14ac:dyDescent="0.35">
      <c r="D102" s="23" t="s">
        <v>32</v>
      </c>
      <c r="E102" s="23" t="s">
        <v>33</v>
      </c>
      <c r="F102" s="23" t="s">
        <v>34</v>
      </c>
      <c r="G102" s="23" t="s">
        <v>35</v>
      </c>
      <c r="H102" s="23" t="s">
        <v>36</v>
      </c>
      <c r="I102" s="23" t="s">
        <v>37</v>
      </c>
      <c r="J102" s="23" t="s">
        <v>39</v>
      </c>
      <c r="K102" s="23" t="s">
        <v>40</v>
      </c>
      <c r="L102" s="23" t="s">
        <v>41</v>
      </c>
      <c r="M102" s="23" t="s">
        <v>42</v>
      </c>
      <c r="N102" s="23" t="s">
        <v>53</v>
      </c>
      <c r="O102" s="20" t="s">
        <v>32</v>
      </c>
      <c r="P102" s="23" t="s">
        <v>51</v>
      </c>
      <c r="Q102" s="23" t="s">
        <v>52</v>
      </c>
      <c r="S102" s="40"/>
      <c r="V102" s="23" t="s">
        <v>32</v>
      </c>
      <c r="W102" s="23" t="s">
        <v>33</v>
      </c>
      <c r="X102" s="23" t="s">
        <v>34</v>
      </c>
      <c r="Y102" s="23" t="s">
        <v>35</v>
      </c>
      <c r="Z102" s="23" t="s">
        <v>36</v>
      </c>
      <c r="AA102" s="23" t="s">
        <v>37</v>
      </c>
      <c r="AB102" s="23" t="s">
        <v>39</v>
      </c>
      <c r="AC102" s="23" t="s">
        <v>40</v>
      </c>
      <c r="AD102" s="23" t="s">
        <v>41</v>
      </c>
      <c r="AE102" s="23" t="s">
        <v>42</v>
      </c>
      <c r="AF102" s="23" t="s">
        <v>53</v>
      </c>
      <c r="AG102" s="20" t="s">
        <v>32</v>
      </c>
      <c r="AH102" s="23" t="s">
        <v>51</v>
      </c>
      <c r="AI102" s="23" t="s">
        <v>52</v>
      </c>
      <c r="AK102" s="40"/>
      <c r="AN102" s="23" t="s">
        <v>32</v>
      </c>
      <c r="AO102" s="23" t="s">
        <v>33</v>
      </c>
      <c r="AP102" s="23" t="s">
        <v>34</v>
      </c>
      <c r="AQ102" s="23" t="s">
        <v>35</v>
      </c>
      <c r="AR102" s="23" t="s">
        <v>36</v>
      </c>
      <c r="AS102" s="23" t="s">
        <v>37</v>
      </c>
      <c r="AT102" s="23" t="s">
        <v>39</v>
      </c>
      <c r="AU102" s="23" t="s">
        <v>40</v>
      </c>
      <c r="AV102" s="23" t="s">
        <v>41</v>
      </c>
      <c r="AW102" s="23" t="s">
        <v>42</v>
      </c>
      <c r="AX102" s="23" t="s">
        <v>53</v>
      </c>
      <c r="AY102" s="20" t="s">
        <v>32</v>
      </c>
      <c r="AZ102" s="23" t="s">
        <v>51</v>
      </c>
      <c r="BA102" s="23" t="s">
        <v>52</v>
      </c>
      <c r="BC102" s="40"/>
      <c r="BF102" s="23" t="s">
        <v>32</v>
      </c>
      <c r="BG102" s="23" t="s">
        <v>33</v>
      </c>
      <c r="BH102" s="23" t="s">
        <v>34</v>
      </c>
      <c r="BI102" s="23" t="s">
        <v>35</v>
      </c>
      <c r="BJ102" s="23" t="s">
        <v>36</v>
      </c>
      <c r="BK102" s="23" t="s">
        <v>37</v>
      </c>
      <c r="BL102" s="23" t="s">
        <v>39</v>
      </c>
      <c r="BM102" s="23" t="s">
        <v>40</v>
      </c>
      <c r="BN102" s="23" t="s">
        <v>41</v>
      </c>
      <c r="BO102" s="23" t="s">
        <v>42</v>
      </c>
      <c r="BP102" s="23" t="s">
        <v>53</v>
      </c>
      <c r="BQ102" s="20" t="s">
        <v>32</v>
      </c>
      <c r="BR102" s="23" t="s">
        <v>51</v>
      </c>
      <c r="BS102" s="23" t="s">
        <v>52</v>
      </c>
      <c r="BU102" s="40"/>
      <c r="BX102" s="23" t="s">
        <v>32</v>
      </c>
      <c r="BY102" s="23" t="s">
        <v>33</v>
      </c>
      <c r="BZ102" s="23" t="s">
        <v>34</v>
      </c>
      <c r="CA102" s="23" t="s">
        <v>35</v>
      </c>
      <c r="CB102" s="23" t="s">
        <v>36</v>
      </c>
      <c r="CC102" s="23" t="s">
        <v>37</v>
      </c>
      <c r="CD102" s="23" t="s">
        <v>39</v>
      </c>
      <c r="CE102" s="23" t="s">
        <v>40</v>
      </c>
      <c r="CF102" s="23" t="s">
        <v>41</v>
      </c>
      <c r="CG102" s="23" t="s">
        <v>42</v>
      </c>
      <c r="CH102" s="23" t="s">
        <v>53</v>
      </c>
      <c r="CI102" s="20" t="s">
        <v>32</v>
      </c>
      <c r="CJ102" s="23" t="s">
        <v>51</v>
      </c>
      <c r="CK102" s="23" t="s">
        <v>52</v>
      </c>
      <c r="CM102" s="40"/>
      <c r="CP102" s="23" t="s">
        <v>32</v>
      </c>
      <c r="CQ102" s="23" t="s">
        <v>33</v>
      </c>
      <c r="CR102" s="23" t="s">
        <v>34</v>
      </c>
      <c r="CS102" s="23" t="s">
        <v>35</v>
      </c>
      <c r="CT102" s="23" t="s">
        <v>36</v>
      </c>
      <c r="CU102" s="23" t="s">
        <v>37</v>
      </c>
      <c r="CV102" s="23" t="s">
        <v>39</v>
      </c>
      <c r="CW102" s="23" t="s">
        <v>40</v>
      </c>
      <c r="CX102" s="23" t="s">
        <v>41</v>
      </c>
      <c r="CY102" s="23" t="s">
        <v>42</v>
      </c>
      <c r="CZ102" s="23" t="s">
        <v>53</v>
      </c>
      <c r="DA102" s="20" t="s">
        <v>32</v>
      </c>
      <c r="DB102" s="23" t="s">
        <v>51</v>
      </c>
      <c r="DC102" s="23" t="s">
        <v>52</v>
      </c>
      <c r="DE102" s="40"/>
      <c r="DH102" s="23" t="s">
        <v>32</v>
      </c>
      <c r="DI102" s="23" t="s">
        <v>33</v>
      </c>
      <c r="DJ102" s="23" t="s">
        <v>34</v>
      </c>
      <c r="DK102" s="23" t="s">
        <v>35</v>
      </c>
      <c r="DL102" s="23" t="s">
        <v>36</v>
      </c>
      <c r="DM102" s="23" t="s">
        <v>37</v>
      </c>
      <c r="DN102" s="23" t="s">
        <v>39</v>
      </c>
      <c r="DO102" s="23" t="s">
        <v>40</v>
      </c>
      <c r="DP102" s="23" t="s">
        <v>41</v>
      </c>
      <c r="DQ102" s="23" t="s">
        <v>42</v>
      </c>
      <c r="DR102" s="23" t="s">
        <v>53</v>
      </c>
      <c r="DS102" s="20" t="s">
        <v>32</v>
      </c>
      <c r="DT102" s="23" t="s">
        <v>51</v>
      </c>
      <c r="DU102" s="23" t="s">
        <v>52</v>
      </c>
    </row>
    <row r="103" spans="1:126" s="21" customFormat="1" x14ac:dyDescent="0.35">
      <c r="A103" s="22" t="s">
        <v>38</v>
      </c>
      <c r="C103" s="8" t="s">
        <v>11</v>
      </c>
      <c r="D103" s="24">
        <f ca="1">D95+D97*F91/100-P89*F91^2/20000</f>
        <v>-43.889537500000003</v>
      </c>
      <c r="E103" s="24">
        <f ca="1">E95+E97*F91/100-P90*F91^2/20000</f>
        <v>-27.574274999999993</v>
      </c>
      <c r="F103" s="24">
        <f ca="1">F95-(F95-F96)/P88*F91/100</f>
        <v>116.14652325581397</v>
      </c>
      <c r="G103" s="24">
        <f ca="1">G95-(G95-G96)/P88*F91/100</f>
        <v>43.473720930232552</v>
      </c>
      <c r="H103" s="24">
        <f ca="1">H95-(H95-H96)/P88*F91/100</f>
        <v>7.006895348837209</v>
      </c>
      <c r="I103" s="24">
        <f ca="1">I95-(I95-I96)/P88*F91/100</f>
        <v>10.308744186046512</v>
      </c>
      <c r="J103" s="24">
        <f ca="1">(ABS(F103)+ABS(H103))*SIGN(F103)</f>
        <v>123.15341860465118</v>
      </c>
      <c r="K103" s="24">
        <f ca="1">(ABS(G103)+ABS(I103))*SIGN(G103)</f>
        <v>53.782465116279063</v>
      </c>
      <c r="L103" s="24">
        <f ca="1">(ABS(J103)+0.3*ABS(K103))*SIGN(J103)</f>
        <v>139.28815813953489</v>
      </c>
      <c r="M103" s="24">
        <f t="shared" ref="M103:M106" ca="1" si="360">(ABS(K103)+0.3*ABS(J103))*SIGN(K103)</f>
        <v>90.728490697674417</v>
      </c>
      <c r="N103" s="24">
        <f ca="1">IF($C$2&lt;=$C$3,L103,M103)</f>
        <v>139.28815813953489</v>
      </c>
      <c r="O103" s="24">
        <f ca="1">D103</f>
        <v>-43.889537500000003</v>
      </c>
      <c r="P103" s="24">
        <f ca="1">E103+N103</f>
        <v>111.71388313953489</v>
      </c>
      <c r="Q103" s="24">
        <f ca="1">E103-N103</f>
        <v>-166.86243313953489</v>
      </c>
      <c r="S103" s="35" t="s">
        <v>38</v>
      </c>
      <c r="U103" s="8" t="s">
        <v>11</v>
      </c>
      <c r="V103" s="24">
        <f ca="1">V95+V97*X91/100-AH89*X91^2/20000</f>
        <v>-21.124987500000003</v>
      </c>
      <c r="W103" s="24">
        <f ca="1">W95+W97*X91/100-AH90*X91^2/20000</f>
        <v>-13.290075</v>
      </c>
      <c r="X103" s="24">
        <f ca="1">X95-(X95-X96)/AH88*X91/100</f>
        <v>113.65809210526317</v>
      </c>
      <c r="Y103" s="24">
        <f ca="1">Y95-(Y95-Y96)/AH88*X91/100</f>
        <v>42.561105263157891</v>
      </c>
      <c r="Z103" s="24">
        <f ca="1">Z95-(Z95-Z96)/AH88*X91/100</f>
        <v>6.861592105263159</v>
      </c>
      <c r="AA103" s="24">
        <f ca="1">AA95-(AA95-AA96)/AH88*X91/100</f>
        <v>10.095013157894737</v>
      </c>
      <c r="AB103" s="24">
        <f ca="1">(ABS(X103)+ABS(Z103))*SIGN(X103)</f>
        <v>120.51968421052632</v>
      </c>
      <c r="AC103" s="24">
        <f ca="1">(ABS(Y103)+ABS(AA103))*SIGN(Y103)</f>
        <v>52.656118421052625</v>
      </c>
      <c r="AD103" s="24">
        <f ca="1">(ABS(AB103)+0.3*ABS(AC103))*SIGN(AB103)</f>
        <v>136.31651973684211</v>
      </c>
      <c r="AE103" s="24">
        <f t="shared" ref="AE103:AE106" ca="1" si="361">(ABS(AC103)+0.3*ABS(AB103))*SIGN(AC103)</f>
        <v>88.812023684210516</v>
      </c>
      <c r="AF103" s="24">
        <f ca="1">IF($C$2&lt;=$C$3,AD103,AE103)</f>
        <v>136.31651973684211</v>
      </c>
      <c r="AG103" s="24">
        <f ca="1">V103</f>
        <v>-21.124987500000003</v>
      </c>
      <c r="AH103" s="24">
        <f ca="1">W103+AF103</f>
        <v>123.02644473684211</v>
      </c>
      <c r="AI103" s="24">
        <f ca="1">W103-AF103</f>
        <v>-149.60659473684211</v>
      </c>
      <c r="AK103" s="35" t="s">
        <v>38</v>
      </c>
      <c r="AM103" s="8" t="s">
        <v>11</v>
      </c>
      <c r="AN103" s="24">
        <f ca="1">AN95+AN97*AP91/100-AZ89*AP91^2/20000</f>
        <v>-13.100000000000001</v>
      </c>
      <c r="AO103" s="24">
        <f ca="1">AO95+AO97*AP91/100-AZ90*AP91^2/20000</f>
        <v>-8.2485500000000016</v>
      </c>
      <c r="AP103" s="24">
        <f ca="1">AP95-(AP95-AP96)/AZ88*AP91/100</f>
        <v>104.57703125</v>
      </c>
      <c r="AQ103" s="24">
        <f ca="1">AQ95-(AQ95-AQ96)/AZ88*AP91/100</f>
        <v>39.14034375</v>
      </c>
      <c r="AR103" s="24">
        <f ca="1">AR95-(AR95-AR96)/AZ88*AP91/100</f>
        <v>6.3162500000000001</v>
      </c>
      <c r="AS103" s="24">
        <f ca="1">AS95-(AS95-AS96)/AZ88*AP91/100</f>
        <v>9.2927187500000006</v>
      </c>
      <c r="AT103" s="24">
        <f ca="1">(ABS(AP103)+ABS(AR103))*SIGN(AP103)</f>
        <v>110.89328125</v>
      </c>
      <c r="AU103" s="24">
        <f ca="1">(ABS(AQ103)+ABS(AS103))*SIGN(AQ103)</f>
        <v>48.433062499999998</v>
      </c>
      <c r="AV103" s="24">
        <f ca="1">(ABS(AT103)+0.3*ABS(AU103))*SIGN(AT103)</f>
        <v>125.42319999999999</v>
      </c>
      <c r="AW103" s="24">
        <f t="shared" ref="AW103:AW106" ca="1" si="362">(ABS(AU103)+0.3*ABS(AT103))*SIGN(AU103)</f>
        <v>81.701046875000003</v>
      </c>
      <c r="AX103" s="24">
        <f ca="1">IF($C$2&lt;=$C$3,AV103,AW103)</f>
        <v>125.42319999999999</v>
      </c>
      <c r="AY103" s="24">
        <f ca="1">AN103</f>
        <v>-13.100000000000001</v>
      </c>
      <c r="AZ103" s="24">
        <f ca="1">AO103+AX103</f>
        <v>117.17464999999999</v>
      </c>
      <c r="BA103" s="24">
        <f ca="1">AO103-AX103</f>
        <v>-133.67175</v>
      </c>
      <c r="BC103" s="35" t="s">
        <v>38</v>
      </c>
      <c r="BE103" s="8" t="s">
        <v>11</v>
      </c>
      <c r="BF103" s="24">
        <f ca="1">BF95+BF97*BH91/100-BR89*BH91^2/20000</f>
        <v>-34.897824999999997</v>
      </c>
      <c r="BG103" s="24">
        <f ca="1">BG95+BG97*BH91/100-BR90*BH91^2/20000</f>
        <v>-21.750987500000001</v>
      </c>
      <c r="BH103" s="24">
        <f ca="1">BH95-(BH95-BH96)/BR88*BH91/100</f>
        <v>60.797156250000008</v>
      </c>
      <c r="BI103" s="24">
        <f ca="1">BI95-(BI95-BI96)/BR88*BH91/100</f>
        <v>22.76684375</v>
      </c>
      <c r="BJ103" s="24">
        <f ca="1">BJ95-(BJ95-BJ96)/BR88*BH91/100</f>
        <v>3.6742812499999999</v>
      </c>
      <c r="BK103" s="24">
        <f ca="1">BK95-(BK95-BK96)/BR88*BH91/100</f>
        <v>5.4053593749999997</v>
      </c>
      <c r="BL103" s="24">
        <f ca="1">(ABS(BH103)+ABS(BJ103))*SIGN(BH103)</f>
        <v>64.471437500000008</v>
      </c>
      <c r="BM103" s="24">
        <f ca="1">(ABS(BI103)+ABS(BK103))*SIGN(BI103)</f>
        <v>28.172203124999999</v>
      </c>
      <c r="BN103" s="24">
        <f ca="1">(ABS(BL103)+0.3*ABS(BM103))*SIGN(BL103)</f>
        <v>72.923098437500002</v>
      </c>
      <c r="BO103" s="24">
        <f t="shared" ref="BO103:BO106" ca="1" si="363">(ABS(BM103)+0.3*ABS(BL103))*SIGN(BM103)</f>
        <v>47.513634375000002</v>
      </c>
      <c r="BP103" s="24">
        <f ca="1">IF($C$2&lt;=$C$3,BN103,BO103)</f>
        <v>72.923098437500002</v>
      </c>
      <c r="BQ103" s="24">
        <f ca="1">BF103</f>
        <v>-34.897824999999997</v>
      </c>
      <c r="BR103" s="24">
        <f ca="1">BG103+BP103</f>
        <v>51.172110937500001</v>
      </c>
      <c r="BS103" s="24">
        <f ca="1">BG103-BP103</f>
        <v>-94.674085937499996</v>
      </c>
      <c r="BU103" s="35" t="s">
        <v>38</v>
      </c>
      <c r="BW103" s="8" t="s">
        <v>11</v>
      </c>
      <c r="BX103" s="24">
        <f ca="1">BX95+BX97*BZ91/100-CJ89*BZ91^2/20000</f>
        <v>-37.204725000000003</v>
      </c>
      <c r="BY103" s="24">
        <f ca="1">BY95+BY97*BZ91/100-CJ90*BZ91^2/20000</f>
        <v>-23.196187500000001</v>
      </c>
      <c r="BZ103" s="24">
        <f ca="1">BZ95-(BZ95-BZ96)/CJ88*BZ91/100</f>
        <v>111.17725</v>
      </c>
      <c r="CA103" s="24">
        <f ca="1">CA95-(CA95-CA96)/CJ88*BZ91/100</f>
        <v>41.616749999999996</v>
      </c>
      <c r="CB103" s="24">
        <f ca="1">CB95-(CB95-CB96)/CJ88*BZ91/100</f>
        <v>6.7117500000000003</v>
      </c>
      <c r="CC103" s="24">
        <f ca="1">CC95-(CC95-CC96)/CJ88*BZ91/100</f>
        <v>9.8743333333333343</v>
      </c>
      <c r="CD103" s="24">
        <f ca="1">(ABS(BZ103)+ABS(CB103))*SIGN(BZ103)</f>
        <v>117.889</v>
      </c>
      <c r="CE103" s="24">
        <f ca="1">(ABS(CA103)+ABS(CC103))*SIGN(CA103)</f>
        <v>51.491083333333329</v>
      </c>
      <c r="CF103" s="24">
        <f ca="1">(ABS(CD103)+0.3*ABS(CE103))*SIGN(CD103)</f>
        <v>133.33632499999999</v>
      </c>
      <c r="CG103" s="24">
        <f t="shared" ref="CG103:CG106" ca="1" si="364">(ABS(CE103)+0.3*ABS(CD103))*SIGN(CE103)</f>
        <v>86.857783333333316</v>
      </c>
      <c r="CH103" s="24">
        <f ca="1">IF($C$2&lt;=$C$3,CF103,CG103)</f>
        <v>133.33632499999999</v>
      </c>
      <c r="CI103" s="24">
        <f ca="1">BX103</f>
        <v>-37.204725000000003</v>
      </c>
      <c r="CJ103" s="24">
        <f ca="1">BY103+CH103</f>
        <v>110.14013749999998</v>
      </c>
      <c r="CK103" s="24">
        <f ca="1">BY103-CH103</f>
        <v>-156.5325125</v>
      </c>
      <c r="CM103" s="35" t="s">
        <v>38</v>
      </c>
      <c r="CO103" s="8" t="s">
        <v>11</v>
      </c>
      <c r="CP103" s="24">
        <f ca="1">CP95+CP97*CR91/100-DB89*CR91^2/20000</f>
        <v>-10.335675000000004</v>
      </c>
      <c r="CQ103" s="24">
        <f ca="1">CQ95+CQ97*CR91/100-DB90*CR91^2/20000</f>
        <v>-6.4114374999999999</v>
      </c>
      <c r="CR103" s="24">
        <f ca="1">CR95-(CR95-CR96)/DB88*CR91/100</f>
        <v>96.114013888888891</v>
      </c>
      <c r="CS103" s="24">
        <f ca="1">CS95-(CS95-CS96)/DB88*CR91/100</f>
        <v>36.001347222222222</v>
      </c>
      <c r="CT103" s="24">
        <f ca="1">CT95-(CT95-CT96)/DB88*CR91/100</f>
        <v>5.8007083333333336</v>
      </c>
      <c r="CU103" s="24">
        <f ca="1">CU95-(CU95-CU96)/DB88*CR91/100</f>
        <v>8.5334027777777788</v>
      </c>
      <c r="CV103" s="24">
        <f ca="1">(ABS(CR103)+ABS(CT103))*SIGN(CR103)</f>
        <v>101.91472222222222</v>
      </c>
      <c r="CW103" s="24">
        <f ca="1">(ABS(CS103)+ABS(CU103))*SIGN(CS103)</f>
        <v>44.534750000000003</v>
      </c>
      <c r="CX103" s="24">
        <f ca="1">(ABS(CV103)+0.3*ABS(CW103))*SIGN(CV103)</f>
        <v>115.27514722222223</v>
      </c>
      <c r="CY103" s="24">
        <f t="shared" ref="CY103:CY106" ca="1" si="365">(ABS(CW103)+0.3*ABS(CV103))*SIGN(CW103)</f>
        <v>75.109166666666667</v>
      </c>
      <c r="CZ103" s="24">
        <f ca="1">IF($C$2&lt;=$C$3,CX103,CY103)</f>
        <v>115.27514722222223</v>
      </c>
      <c r="DA103" s="24">
        <f ca="1">CP103</f>
        <v>-10.335675000000004</v>
      </c>
      <c r="DB103" s="24">
        <f ca="1">CQ103+CZ103</f>
        <v>108.86370972222223</v>
      </c>
      <c r="DC103" s="24">
        <f ca="1">CQ103-CZ103</f>
        <v>-121.68658472222224</v>
      </c>
      <c r="DE103" s="35" t="s">
        <v>38</v>
      </c>
      <c r="DG103" s="8" t="s">
        <v>11</v>
      </c>
      <c r="DH103" s="24">
        <f ca="1">DH95+DH97*DJ91/100-DT89*DJ91^2/20000</f>
        <v>-10.335675000000004</v>
      </c>
      <c r="DI103" s="24">
        <f ca="1">DI95+DI97*DJ91/100-DT90*DJ91^2/20000</f>
        <v>-6.4114374999999999</v>
      </c>
      <c r="DJ103" s="24">
        <f ca="1">DJ95-(DJ95-DJ96)/DT88*DJ91/100</f>
        <v>96.114013888888891</v>
      </c>
      <c r="DK103" s="24">
        <f ca="1">DK95-(DK95-DK96)/DT88*DJ91/100</f>
        <v>36.001347222222222</v>
      </c>
      <c r="DL103" s="24">
        <f ca="1">DL95-(DL95-DL96)/DT88*DJ91/100</f>
        <v>5.8007083333333336</v>
      </c>
      <c r="DM103" s="24">
        <f ca="1">DM95-(DM95-DM96)/DT88*DJ91/100</f>
        <v>8.5334027777777788</v>
      </c>
      <c r="DN103" s="24">
        <f ca="1">(ABS(DJ103)+ABS(DL103))*SIGN(DJ103)</f>
        <v>101.91472222222222</v>
      </c>
      <c r="DO103" s="24">
        <f ca="1">(ABS(DK103)+ABS(DM103))*SIGN(DK103)</f>
        <v>44.534750000000003</v>
      </c>
      <c r="DP103" s="24">
        <f ca="1">(ABS(DN103)+0.3*ABS(DO103))*SIGN(DN103)</f>
        <v>115.27514722222223</v>
      </c>
      <c r="DQ103" s="24">
        <f t="shared" ref="DQ103:DQ106" ca="1" si="366">(ABS(DO103)+0.3*ABS(DN103))*SIGN(DO103)</f>
        <v>75.109166666666667</v>
      </c>
      <c r="DR103" s="24">
        <f ca="1">IF($C$2&lt;=$C$3,DP103,DQ103)</f>
        <v>115.27514722222223</v>
      </c>
      <c r="DS103" s="24">
        <f ca="1">DH103</f>
        <v>-10.335675000000004</v>
      </c>
      <c r="DT103" s="24">
        <f ca="1">DI103+DR103</f>
        <v>108.86370972222223</v>
      </c>
      <c r="DU103" s="24">
        <f ca="1">DI103-DR103</f>
        <v>-121.68658472222224</v>
      </c>
    </row>
    <row r="104" spans="1:126" s="21" customFormat="1" x14ac:dyDescent="0.35">
      <c r="C104" s="8" t="s">
        <v>10</v>
      </c>
      <c r="D104" s="24">
        <f ca="1">D96-D98*F92/100-P89*F92^2/20000</f>
        <v>-29.512987500000001</v>
      </c>
      <c r="E104" s="24">
        <f ca="1">E96-E98*F92/100-P90*F92^2/20000</f>
        <v>-18.176275</v>
      </c>
      <c r="F104" s="24">
        <f ca="1">F96-(F96-F95)/P88*F91/100</f>
        <v>-105.65952325581395</v>
      </c>
      <c r="G104" s="24">
        <f ca="1">G96-(G96-G95)/P88*F91/100</f>
        <v>-39.565720930232558</v>
      </c>
      <c r="H104" s="24">
        <f ca="1">H96-(H96-H95)/P88*F91/100</f>
        <v>-6.3758953488372088</v>
      </c>
      <c r="I104" s="24">
        <f ca="1">I96-(I96-I95)/P88*F91/100</f>
        <v>-9.3807441860465115</v>
      </c>
      <c r="J104" s="24">
        <f t="shared" ref="J104:J106" ca="1" si="367">(ABS(F104)+ABS(H104))*SIGN(F104)</f>
        <v>-112.03541860465116</v>
      </c>
      <c r="K104" s="24">
        <f t="shared" ref="K104:K106" ca="1" si="368">(ABS(G104)+ABS(I104))*SIGN(G104)</f>
        <v>-48.946465116279072</v>
      </c>
      <c r="L104" s="24">
        <f t="shared" ref="L104:L106" ca="1" si="369">(ABS(J104)+0.3*ABS(K104))*SIGN(J104)</f>
        <v>-126.71935813953488</v>
      </c>
      <c r="M104" s="24">
        <f t="shared" ca="1" si="360"/>
        <v>-82.557090697674425</v>
      </c>
      <c r="N104" s="24">
        <f ca="1">IF($C$2&lt;=$C$3,L104,M104)</f>
        <v>-126.71935813953488</v>
      </c>
      <c r="O104" s="24">
        <f t="shared" ref="O104:O106" ca="1" si="370">D104</f>
        <v>-29.512987500000001</v>
      </c>
      <c r="P104" s="24">
        <f t="shared" ref="P104:P106" ca="1" si="371">E104+N104</f>
        <v>-144.89563313953488</v>
      </c>
      <c r="Q104" s="24">
        <f t="shared" ref="Q104:Q106" ca="1" si="372">E104-N104</f>
        <v>108.54308313953487</v>
      </c>
      <c r="S104" s="40"/>
      <c r="U104" s="8" t="s">
        <v>10</v>
      </c>
      <c r="V104" s="24">
        <f ca="1">V96-V98*X92/100-AH89*X92^2/20000</f>
        <v>-33.855787499999998</v>
      </c>
      <c r="W104" s="24">
        <f ca="1">W96-W98*X92/100-AH90*X92^2/20000</f>
        <v>-21.018974999999994</v>
      </c>
      <c r="X104" s="24">
        <f ca="1">X96-(X96-X95)/AH88*X91/100</f>
        <v>-113.81909210526317</v>
      </c>
      <c r="Y104" s="24">
        <f ca="1">Y96-(Y96-Y95)/AH88*X91/100</f>
        <v>-42.617105263157896</v>
      </c>
      <c r="Z104" s="24">
        <f ca="1">Z96-(Z96-Z95)/AH88*X91/100</f>
        <v>-6.8705921052631576</v>
      </c>
      <c r="AA104" s="24">
        <f ca="1">AA96-(AA96-AA95)/AH88*X91/100</f>
        <v>-10.108013157894735</v>
      </c>
      <c r="AB104" s="24">
        <f t="shared" ref="AB104:AB106" ca="1" si="373">(ABS(X104)+ABS(Z104))*SIGN(X104)</f>
        <v>-120.68968421052632</v>
      </c>
      <c r="AC104" s="24">
        <f t="shared" ref="AC104:AC106" ca="1" si="374">(ABS(Y104)+ABS(AA104))*SIGN(Y104)</f>
        <v>-52.725118421052628</v>
      </c>
      <c r="AD104" s="24">
        <f t="shared" ref="AD104:AD106" ca="1" si="375">(ABS(AB104)+0.3*ABS(AC104))*SIGN(AB104)</f>
        <v>-136.5072197368421</v>
      </c>
      <c r="AE104" s="24">
        <f t="shared" ca="1" si="361"/>
        <v>-88.93202368421052</v>
      </c>
      <c r="AF104" s="24">
        <f ca="1">IF($C$2&lt;=$C$3,AD104,AE104)</f>
        <v>-136.5072197368421</v>
      </c>
      <c r="AG104" s="24">
        <f t="shared" ref="AG104:AG106" ca="1" si="376">V104</f>
        <v>-33.855787499999998</v>
      </c>
      <c r="AH104" s="24">
        <f t="shared" ref="AH104:AH106" ca="1" si="377">W104+AF104</f>
        <v>-157.52619473684209</v>
      </c>
      <c r="AI104" s="24">
        <f t="shared" ref="AI104:AI106" ca="1" si="378">W104-AF104</f>
        <v>115.48824473684211</v>
      </c>
      <c r="AK104" s="40"/>
      <c r="AM104" s="8" t="s">
        <v>10</v>
      </c>
      <c r="AN104" s="24">
        <f ca="1">AN96-AN98*AP92/100-AZ89*AP92^2/20000</f>
        <v>-32.162000000000006</v>
      </c>
      <c r="AO104" s="24">
        <f ca="1">AO96-AO98*AP92/100-AZ90*AP92^2/20000</f>
        <v>-20.412650000000003</v>
      </c>
      <c r="AP104" s="24">
        <f ca="1">AP96-(AP96-AP95)/AZ88*AP91/100</f>
        <v>-50.387031249999993</v>
      </c>
      <c r="AQ104" s="24">
        <f ca="1">AQ96-(AQ96-AQ95)/AZ88*AP91/100</f>
        <v>-18.864343749999996</v>
      </c>
      <c r="AR104" s="24">
        <f ca="1">AR96-(AR96-AR95)/AZ88*AP91/100</f>
        <v>-3.0462500000000006</v>
      </c>
      <c r="AS104" s="24">
        <f ca="1">AS96-(AS96-AS95)/AZ88*AP91/100</f>
        <v>-4.4807187500000003</v>
      </c>
      <c r="AT104" s="24">
        <f t="shared" ref="AT104:AT106" ca="1" si="379">(ABS(AP104)+ABS(AR104))*SIGN(AP104)</f>
        <v>-53.433281249999993</v>
      </c>
      <c r="AU104" s="24">
        <f t="shared" ref="AU104:AU106" ca="1" si="380">(ABS(AQ104)+ABS(AS104))*SIGN(AQ104)</f>
        <v>-23.345062499999997</v>
      </c>
      <c r="AV104" s="24">
        <f t="shared" ref="AV104:AV106" ca="1" si="381">(ABS(AT104)+0.3*ABS(AU104))*SIGN(AT104)</f>
        <v>-60.436799999999991</v>
      </c>
      <c r="AW104" s="24">
        <f t="shared" ca="1" si="362"/>
        <v>-39.375046874999995</v>
      </c>
      <c r="AX104" s="24">
        <f ca="1">IF($C$2&lt;=$C$3,AV104,AW104)</f>
        <v>-60.436799999999991</v>
      </c>
      <c r="AY104" s="24">
        <f t="shared" ref="AY104:AY106" ca="1" si="382">AN104</f>
        <v>-32.162000000000006</v>
      </c>
      <c r="AZ104" s="24">
        <f t="shared" ref="AZ104:AZ106" ca="1" si="383">AO104+AX104</f>
        <v>-80.84944999999999</v>
      </c>
      <c r="BA104" s="24">
        <f t="shared" ref="BA104:BA106" ca="1" si="384">AO104-AX104</f>
        <v>40.024149999999992</v>
      </c>
      <c r="BC104" s="40"/>
      <c r="BE104" s="8" t="s">
        <v>10</v>
      </c>
      <c r="BF104" s="24">
        <f ca="1">BF96-BF98*BH92/100-BR89*BH92^2/20000</f>
        <v>-16.095624999999998</v>
      </c>
      <c r="BG104" s="24">
        <f ca="1">BG96-BG98*BH92/100-BR90*BH92^2/20000</f>
        <v>-10.2476875</v>
      </c>
      <c r="BH104" s="24">
        <f ca="1">BH96-(BH96-BH95)/BR88*BH91/100</f>
        <v>-115.77115624999999</v>
      </c>
      <c r="BI104" s="24">
        <f ca="1">BI96-(BI96-BI95)/BR88*BH91/100</f>
        <v>-43.33684375</v>
      </c>
      <c r="BJ104" s="24">
        <f ca="1">BJ96-(BJ96-BJ95)/BR88*BH91/100</f>
        <v>-6.9922812499999996</v>
      </c>
      <c r="BK104" s="24">
        <f ca="1">BK96-(BK96-BK95)/BR88*BH91/100</f>
        <v>-10.286359375</v>
      </c>
      <c r="BL104" s="24">
        <f t="shared" ref="BL104:BL106" ca="1" si="385">(ABS(BH104)+ABS(BJ104))*SIGN(BH104)</f>
        <v>-122.76343749999999</v>
      </c>
      <c r="BM104" s="24">
        <f t="shared" ref="BM104:BM106" ca="1" si="386">(ABS(BI104)+ABS(BK104))*SIGN(BI104)</f>
        <v>-53.623203125000003</v>
      </c>
      <c r="BN104" s="24">
        <f t="shared" ref="BN104:BN106" ca="1" si="387">(ABS(BL104)+0.3*ABS(BM104))*SIGN(BL104)</f>
        <v>-138.85039843749999</v>
      </c>
      <c r="BO104" s="24">
        <f t="shared" ca="1" si="363"/>
        <v>-90.452234375000003</v>
      </c>
      <c r="BP104" s="24">
        <f ca="1">IF($C$2&lt;=$C$3,BN104,BO104)</f>
        <v>-138.85039843749999</v>
      </c>
      <c r="BQ104" s="24">
        <f t="shared" ref="BQ104:BQ106" ca="1" si="388">BF104</f>
        <v>-16.095624999999998</v>
      </c>
      <c r="BR104" s="24">
        <f t="shared" ref="BR104:BR106" ca="1" si="389">BG104+BP104</f>
        <v>-149.0980859375</v>
      </c>
      <c r="BS104" s="24">
        <f t="shared" ref="BS104:BS106" ca="1" si="390">BG104-BP104</f>
        <v>128.60271093749998</v>
      </c>
      <c r="BU104" s="40"/>
      <c r="BW104" s="8" t="s">
        <v>10</v>
      </c>
      <c r="BX104" s="24">
        <f ca="1">BX96-BX98*BZ92/100-CJ89*BZ92^2/20000</f>
        <v>-39.351924999999994</v>
      </c>
      <c r="BY104" s="24">
        <f ca="1">BY96-BY98*BZ92/100-CJ90*BZ92^2/20000</f>
        <v>-24.413287500000003</v>
      </c>
      <c r="BZ104" s="24">
        <f ca="1">BZ96-(BZ96-BZ95)/CJ88*BZ91/100</f>
        <v>-111.82025</v>
      </c>
      <c r="CA104" s="24">
        <f ca="1">CA96-(CA96-CA95)/CJ88*BZ91/100</f>
        <v>-41.85575</v>
      </c>
      <c r="CB104" s="24">
        <f ca="1">CB96-(CB96-CB95)/CJ88*BZ91/100</f>
        <v>-6.75075</v>
      </c>
      <c r="CC104" s="24">
        <f ca="1">CC96-(CC96-CC95)/CJ88*BZ91/100</f>
        <v>-9.9323333333333341</v>
      </c>
      <c r="CD104" s="24">
        <f t="shared" ref="CD104:CD106" ca="1" si="391">(ABS(BZ104)+ABS(CB104))*SIGN(BZ104)</f>
        <v>-118.571</v>
      </c>
      <c r="CE104" s="24">
        <f t="shared" ref="CE104:CE106" ca="1" si="392">(ABS(CA104)+ABS(CC104))*SIGN(CA104)</f>
        <v>-51.788083333333333</v>
      </c>
      <c r="CF104" s="24">
        <f t="shared" ref="CF104:CF106" ca="1" si="393">(ABS(CD104)+0.3*ABS(CE104))*SIGN(CD104)</f>
        <v>-134.10742500000001</v>
      </c>
      <c r="CG104" s="24">
        <f t="shared" ca="1" si="364"/>
        <v>-87.359383333333341</v>
      </c>
      <c r="CH104" s="24">
        <f ca="1">IF($C$2&lt;=$C$3,CF104,CG104)</f>
        <v>-134.10742500000001</v>
      </c>
      <c r="CI104" s="24">
        <f t="shared" ref="CI104:CI106" ca="1" si="394">BX104</f>
        <v>-39.351924999999994</v>
      </c>
      <c r="CJ104" s="24">
        <f t="shared" ref="CJ104:CJ106" ca="1" si="395">BY104+CH104</f>
        <v>-158.5207125</v>
      </c>
      <c r="CK104" s="24">
        <f t="shared" ref="CK104:CK106" ca="1" si="396">BY104-CH104</f>
        <v>109.69413750000001</v>
      </c>
      <c r="CM104" s="40"/>
      <c r="CO104" s="8" t="s">
        <v>10</v>
      </c>
      <c r="CP104" s="24">
        <f ca="1">CP96-CP98*CR92/100-DB89*CR92^2/20000</f>
        <v>-36.558774999999997</v>
      </c>
      <c r="CQ104" s="24">
        <f ca="1">CQ96-CQ98*CR92/100-DB90*CR92^2/20000</f>
        <v>-22.728837499999997</v>
      </c>
      <c r="CR104" s="24">
        <f ca="1">CR96-(CR96-CR95)/DB88*CR91/100</f>
        <v>-72.061013888888894</v>
      </c>
      <c r="CS104" s="24">
        <f ca="1">CS96-(CS96-CS95)/DB88*CR91/100</f>
        <v>-27.000347222222221</v>
      </c>
      <c r="CT104" s="24">
        <f ca="1">CT96-(CT96-CT95)/DB88*CR91/100</f>
        <v>-4.3517083333333337</v>
      </c>
      <c r="CU104" s="24">
        <f ca="1">CU96-(CU96-CU95)/DB88*CR91/100</f>
        <v>-6.4024027777777777</v>
      </c>
      <c r="CV104" s="24">
        <f t="shared" ref="CV104:CV106" ca="1" si="397">(ABS(CR104)+ABS(CT104))*SIGN(CR104)</f>
        <v>-76.412722222222229</v>
      </c>
      <c r="CW104" s="24">
        <f t="shared" ref="CW104:CW106" ca="1" si="398">(ABS(CS104)+ABS(CU104))*SIGN(CS104)</f>
        <v>-33.402749999999997</v>
      </c>
      <c r="CX104" s="24">
        <f t="shared" ref="CX104:CX106" ca="1" si="399">(ABS(CV104)+0.3*ABS(CW104))*SIGN(CV104)</f>
        <v>-86.433547222222231</v>
      </c>
      <c r="CY104" s="24">
        <f t="shared" ca="1" si="365"/>
        <v>-56.326566666666665</v>
      </c>
      <c r="CZ104" s="24">
        <f ca="1">IF($C$2&lt;=$C$3,CX104,CY104)</f>
        <v>-86.433547222222231</v>
      </c>
      <c r="DA104" s="24">
        <f t="shared" ref="DA104:DA106" ca="1" si="400">CP104</f>
        <v>-36.558774999999997</v>
      </c>
      <c r="DB104" s="24">
        <f t="shared" ref="DB104:DB106" ca="1" si="401">CQ104+CZ104</f>
        <v>-109.16238472222223</v>
      </c>
      <c r="DC104" s="24">
        <f t="shared" ref="DC104:DC106" ca="1" si="402">CQ104-CZ104</f>
        <v>63.704709722222233</v>
      </c>
      <c r="DE104" s="40"/>
      <c r="DG104" s="8" t="s">
        <v>10</v>
      </c>
      <c r="DH104" s="24">
        <f ca="1">DH96-DH98*DJ92/100-DT89*DJ92^2/20000</f>
        <v>-19.943575000000003</v>
      </c>
      <c r="DI104" s="24">
        <f ca="1">DI96-DI98*DJ92/100-DT90*DJ92^2/20000</f>
        <v>-12.398937500000001</v>
      </c>
      <c r="DJ104" s="24">
        <f ca="1">DJ96-(DJ96-DJ95)/DT88*DJ91/100</f>
        <v>-72.061013888888894</v>
      </c>
      <c r="DK104" s="24">
        <f ca="1">DK96-(DK96-DK95)/DT88*DJ91/100</f>
        <v>-27.000347222222221</v>
      </c>
      <c r="DL104" s="24">
        <f ca="1">DL96-(DL96-DL95)/DT88*DJ91/100</f>
        <v>-4.3517083333333337</v>
      </c>
      <c r="DM104" s="24">
        <f ca="1">DM96-(DM96-DM95)/DT88*DJ91/100</f>
        <v>-6.4024027777777777</v>
      </c>
      <c r="DN104" s="24">
        <f t="shared" ref="DN104:DN106" ca="1" si="403">(ABS(DJ104)+ABS(DL104))*SIGN(DJ104)</f>
        <v>-76.412722222222229</v>
      </c>
      <c r="DO104" s="24">
        <f t="shared" ref="DO104:DO106" ca="1" si="404">(ABS(DK104)+ABS(DM104))*SIGN(DK104)</f>
        <v>-33.402749999999997</v>
      </c>
      <c r="DP104" s="24">
        <f t="shared" ref="DP104:DP106" ca="1" si="405">(ABS(DN104)+0.3*ABS(DO104))*SIGN(DN104)</f>
        <v>-86.433547222222231</v>
      </c>
      <c r="DQ104" s="24">
        <f t="shared" ca="1" si="366"/>
        <v>-56.326566666666665</v>
      </c>
      <c r="DR104" s="24">
        <f ca="1">IF($C$2&lt;=$C$3,DP104,DQ104)</f>
        <v>-86.433547222222231</v>
      </c>
      <c r="DS104" s="24">
        <f t="shared" ref="DS104:DS106" ca="1" si="406">DH104</f>
        <v>-19.943575000000003</v>
      </c>
      <c r="DT104" s="24">
        <f t="shared" ref="DT104:DT106" ca="1" si="407">DI104+DR104</f>
        <v>-98.832484722222233</v>
      </c>
      <c r="DU104" s="24">
        <f t="shared" ref="DU104:DU106" ca="1" si="408">DI104-DR104</f>
        <v>74.034609722222228</v>
      </c>
    </row>
    <row r="105" spans="1:126" s="21" customFormat="1" x14ac:dyDescent="0.35">
      <c r="C105" s="8" t="s">
        <v>9</v>
      </c>
      <c r="D105" s="24">
        <f ca="1">D97-P89*F91/100</f>
        <v>89.007499999999993</v>
      </c>
      <c r="E105" s="24">
        <f ca="1">E97-P90*F91/100</f>
        <v>55.637999999999998</v>
      </c>
      <c r="F105" s="24">
        <f t="shared" ref="F105:I105" ca="1" si="409">F97</f>
        <v>-61.613</v>
      </c>
      <c r="G105" s="24">
        <f t="shared" ca="1" si="409"/>
        <v>-23.067</v>
      </c>
      <c r="H105" s="24">
        <f t="shared" ca="1" si="409"/>
        <v>-3.7170000000000001</v>
      </c>
      <c r="I105" s="24">
        <f t="shared" ca="1" si="409"/>
        <v>-5.4690000000000003</v>
      </c>
      <c r="J105" s="24">
        <f t="shared" ca="1" si="367"/>
        <v>-65.33</v>
      </c>
      <c r="K105" s="24">
        <f t="shared" ca="1" si="368"/>
        <v>-28.536000000000001</v>
      </c>
      <c r="L105" s="24">
        <f t="shared" ca="1" si="369"/>
        <v>-73.890799999999999</v>
      </c>
      <c r="M105" s="24">
        <f t="shared" ca="1" si="360"/>
        <v>-48.135000000000005</v>
      </c>
      <c r="N105" s="24">
        <f ca="1">IF($C$2&lt;=$C$3,L105,M105)</f>
        <v>-73.890799999999999</v>
      </c>
      <c r="O105" s="24">
        <f t="shared" ca="1" si="370"/>
        <v>89.007499999999993</v>
      </c>
      <c r="P105" s="24">
        <f t="shared" ca="1" si="371"/>
        <v>-18.252800000000001</v>
      </c>
      <c r="Q105" s="24">
        <f t="shared" ca="1" si="372"/>
        <v>129.52879999999999</v>
      </c>
      <c r="S105" s="40"/>
      <c r="U105" s="8" t="s">
        <v>9</v>
      </c>
      <c r="V105" s="24">
        <f ca="1">V97-AH89*X91/100</f>
        <v>69.100499999999997</v>
      </c>
      <c r="W105" s="24">
        <f ca="1">W97-AH90*X91/100</f>
        <v>43.17</v>
      </c>
      <c r="X105" s="24">
        <f t="shared" ref="X105:AA105" ca="1" si="410">X97</f>
        <v>-73.38</v>
      </c>
      <c r="Y105" s="24">
        <f t="shared" ca="1" si="410"/>
        <v>-27.477</v>
      </c>
      <c r="Z105" s="24">
        <f t="shared" ca="1" si="410"/>
        <v>-4.43</v>
      </c>
      <c r="AA105" s="24">
        <f t="shared" ca="1" si="410"/>
        <v>-6.5170000000000003</v>
      </c>
      <c r="AB105" s="24">
        <f t="shared" ca="1" si="373"/>
        <v>-77.81</v>
      </c>
      <c r="AC105" s="24">
        <f t="shared" ca="1" si="374"/>
        <v>-33.994</v>
      </c>
      <c r="AD105" s="24">
        <f t="shared" ca="1" si="375"/>
        <v>-88.008200000000002</v>
      </c>
      <c r="AE105" s="24">
        <f t="shared" ca="1" si="361"/>
        <v>-57.337000000000003</v>
      </c>
      <c r="AF105" s="24">
        <f ca="1">IF($C$2&lt;=$C$3,AD105,AE105)</f>
        <v>-88.008200000000002</v>
      </c>
      <c r="AG105" s="24">
        <f t="shared" ca="1" si="376"/>
        <v>69.100499999999997</v>
      </c>
      <c r="AH105" s="24">
        <f t="shared" ca="1" si="377"/>
        <v>-44.838200000000001</v>
      </c>
      <c r="AI105" s="24">
        <f t="shared" ca="1" si="378"/>
        <v>131.1782</v>
      </c>
      <c r="AK105" s="40"/>
      <c r="AM105" s="8" t="s">
        <v>9</v>
      </c>
      <c r="AN105" s="24">
        <f ca="1">AN97-AZ89*AP91/100</f>
        <v>45.86</v>
      </c>
      <c r="AO105" s="24">
        <f ca="1">AO97-AZ90*AP91/100</f>
        <v>29.622999999999998</v>
      </c>
      <c r="AP105" s="24">
        <f t="shared" ref="AP105:AS105" ca="1" si="411">AP97</f>
        <v>-61.984999999999999</v>
      </c>
      <c r="AQ105" s="24">
        <f t="shared" ca="1" si="411"/>
        <v>-23.202000000000002</v>
      </c>
      <c r="AR105" s="24">
        <f t="shared" ca="1" si="411"/>
        <v>-3.7450000000000001</v>
      </c>
      <c r="AS105" s="24">
        <f t="shared" ca="1" si="411"/>
        <v>-5.51</v>
      </c>
      <c r="AT105" s="24">
        <f t="shared" ca="1" si="379"/>
        <v>-65.73</v>
      </c>
      <c r="AU105" s="24">
        <f t="shared" ca="1" si="380"/>
        <v>-28.712000000000003</v>
      </c>
      <c r="AV105" s="24">
        <f t="shared" ca="1" si="381"/>
        <v>-74.343600000000009</v>
      </c>
      <c r="AW105" s="24">
        <f t="shared" ca="1" si="362"/>
        <v>-48.431000000000004</v>
      </c>
      <c r="AX105" s="24">
        <f ca="1">IF($C$2&lt;=$C$3,AV105,AW105)</f>
        <v>-74.343600000000009</v>
      </c>
      <c r="AY105" s="24">
        <f t="shared" ca="1" si="382"/>
        <v>45.86</v>
      </c>
      <c r="AZ105" s="24">
        <f t="shared" ca="1" si="383"/>
        <v>-44.720600000000012</v>
      </c>
      <c r="BA105" s="24">
        <f t="shared" ca="1" si="384"/>
        <v>103.9666</v>
      </c>
      <c r="BC105" s="40"/>
      <c r="BE105" s="8" t="s">
        <v>9</v>
      </c>
      <c r="BF105" s="24">
        <f ca="1">BF97-BR89*BH91/100</f>
        <v>76.435000000000002</v>
      </c>
      <c r="BG105" s="24">
        <f ca="1">BG97-BR90*BH91/100</f>
        <v>47.447500000000005</v>
      </c>
      <c r="BH105" s="24">
        <f t="shared" ref="BH105:BK105" ca="1" si="412">BH97</f>
        <v>-60.884999999999998</v>
      </c>
      <c r="BI105" s="24">
        <f t="shared" ca="1" si="412"/>
        <v>-22.794</v>
      </c>
      <c r="BJ105" s="24">
        <f t="shared" ca="1" si="412"/>
        <v>-3.6779999999999999</v>
      </c>
      <c r="BK105" s="24">
        <f t="shared" ca="1" si="412"/>
        <v>-5.4109999999999996</v>
      </c>
      <c r="BL105" s="24">
        <f t="shared" ca="1" si="385"/>
        <v>-64.563000000000002</v>
      </c>
      <c r="BM105" s="24">
        <f t="shared" ca="1" si="386"/>
        <v>-28.204999999999998</v>
      </c>
      <c r="BN105" s="24">
        <f t="shared" ca="1" si="387"/>
        <v>-73.024500000000003</v>
      </c>
      <c r="BO105" s="24">
        <f t="shared" ca="1" si="363"/>
        <v>-47.573899999999995</v>
      </c>
      <c r="BP105" s="24">
        <f ca="1">IF($C$2&lt;=$C$3,BN105,BO105)</f>
        <v>-73.024500000000003</v>
      </c>
      <c r="BQ105" s="24">
        <f t="shared" ca="1" si="388"/>
        <v>76.435000000000002</v>
      </c>
      <c r="BR105" s="24">
        <f t="shared" ca="1" si="389"/>
        <v>-25.576999999999998</v>
      </c>
      <c r="BS105" s="24">
        <f t="shared" ca="1" si="390"/>
        <v>120.47200000000001</v>
      </c>
      <c r="BU105" s="40"/>
      <c r="BW105" s="8" t="s">
        <v>9</v>
      </c>
      <c r="BX105" s="24">
        <f ca="1">BX97-CJ89*BZ91/100</f>
        <v>89.441000000000003</v>
      </c>
      <c r="BY105" s="24">
        <f ca="1">BY97-CJ90*BZ91/100</f>
        <v>55.635499999999993</v>
      </c>
      <c r="BZ105" s="24">
        <f t="shared" ref="BZ105:CC105" ca="1" si="413">BZ97</f>
        <v>-63.713000000000001</v>
      </c>
      <c r="CA105" s="24">
        <f t="shared" ca="1" si="413"/>
        <v>-23.849</v>
      </c>
      <c r="CB105" s="24">
        <f t="shared" ca="1" si="413"/>
        <v>-3.847</v>
      </c>
      <c r="CC105" s="24">
        <f t="shared" ca="1" si="413"/>
        <v>-5.6589999999999998</v>
      </c>
      <c r="CD105" s="24">
        <f t="shared" ca="1" si="391"/>
        <v>-67.56</v>
      </c>
      <c r="CE105" s="24">
        <f t="shared" ca="1" si="392"/>
        <v>-29.507999999999999</v>
      </c>
      <c r="CF105" s="24">
        <f t="shared" ca="1" si="393"/>
        <v>-76.412400000000005</v>
      </c>
      <c r="CG105" s="24">
        <f t="shared" ca="1" si="364"/>
        <v>-49.775999999999996</v>
      </c>
      <c r="CH105" s="24">
        <f ca="1">IF($C$2&lt;=$C$3,CF105,CG105)</f>
        <v>-76.412400000000005</v>
      </c>
      <c r="CI105" s="24">
        <f t="shared" ca="1" si="394"/>
        <v>89.441000000000003</v>
      </c>
      <c r="CJ105" s="24">
        <f t="shared" ca="1" si="395"/>
        <v>-20.776900000000012</v>
      </c>
      <c r="CK105" s="24">
        <f t="shared" ca="1" si="396"/>
        <v>132.0479</v>
      </c>
      <c r="CM105" s="40"/>
      <c r="CO105" s="8" t="s">
        <v>9</v>
      </c>
      <c r="CP105" s="24">
        <f ca="1">CP97-DB89*CR91/100</f>
        <v>71.304000000000002</v>
      </c>
      <c r="CQ105" s="24">
        <f ca="1">CQ97-DB90*CR91/100</f>
        <v>44.320500000000003</v>
      </c>
      <c r="CR105" s="24">
        <f t="shared" ref="CR105:CU105" ca="1" si="414">CR97</f>
        <v>-57.991</v>
      </c>
      <c r="CS105" s="24">
        <f t="shared" ca="1" si="414"/>
        <v>-21.725000000000001</v>
      </c>
      <c r="CT105" s="24">
        <f t="shared" ca="1" si="414"/>
        <v>-3.5009999999999999</v>
      </c>
      <c r="CU105" s="24">
        <f t="shared" ca="1" si="414"/>
        <v>-5.15</v>
      </c>
      <c r="CV105" s="24">
        <f t="shared" ca="1" si="397"/>
        <v>-61.491999999999997</v>
      </c>
      <c r="CW105" s="24">
        <f t="shared" ca="1" si="398"/>
        <v>-26.875</v>
      </c>
      <c r="CX105" s="24">
        <f t="shared" ca="1" si="399"/>
        <v>-69.55449999999999</v>
      </c>
      <c r="CY105" s="24">
        <f t="shared" ca="1" si="365"/>
        <v>-45.322599999999994</v>
      </c>
      <c r="CZ105" s="24">
        <f ca="1">IF($C$2&lt;=$C$3,CX105,CY105)</f>
        <v>-69.55449999999999</v>
      </c>
      <c r="DA105" s="24">
        <f t="shared" ca="1" si="400"/>
        <v>71.304000000000002</v>
      </c>
      <c r="DB105" s="24">
        <f t="shared" ca="1" si="401"/>
        <v>-25.233999999999988</v>
      </c>
      <c r="DC105" s="24">
        <f t="shared" ca="1" si="402"/>
        <v>113.875</v>
      </c>
      <c r="DE105" s="40"/>
      <c r="DG105" s="8" t="s">
        <v>9</v>
      </c>
      <c r="DH105" s="24">
        <f ca="1">DH97-DT89*DJ91/100</f>
        <v>71.304000000000002</v>
      </c>
      <c r="DI105" s="24">
        <f ca="1">DI97-DT90*DJ91/100</f>
        <v>44.320500000000003</v>
      </c>
      <c r="DJ105" s="24">
        <f t="shared" ref="DJ105:DM105" ca="1" si="415">DJ97</f>
        <v>-57.991</v>
      </c>
      <c r="DK105" s="24">
        <f t="shared" ca="1" si="415"/>
        <v>-21.725000000000001</v>
      </c>
      <c r="DL105" s="24">
        <f t="shared" ca="1" si="415"/>
        <v>-3.5009999999999999</v>
      </c>
      <c r="DM105" s="24">
        <f t="shared" ca="1" si="415"/>
        <v>-5.15</v>
      </c>
      <c r="DN105" s="24">
        <f t="shared" ca="1" si="403"/>
        <v>-61.491999999999997</v>
      </c>
      <c r="DO105" s="24">
        <f t="shared" ca="1" si="404"/>
        <v>-26.875</v>
      </c>
      <c r="DP105" s="24">
        <f t="shared" ca="1" si="405"/>
        <v>-69.55449999999999</v>
      </c>
      <c r="DQ105" s="24">
        <f t="shared" ca="1" si="366"/>
        <v>-45.322599999999994</v>
      </c>
      <c r="DR105" s="24">
        <f ca="1">IF($C$2&lt;=$C$3,DP105,DQ105)</f>
        <v>-69.55449999999999</v>
      </c>
      <c r="DS105" s="24">
        <f t="shared" ca="1" si="406"/>
        <v>71.304000000000002</v>
      </c>
      <c r="DT105" s="24">
        <f t="shared" ca="1" si="407"/>
        <v>-25.233999999999988</v>
      </c>
      <c r="DU105" s="24">
        <f t="shared" ca="1" si="408"/>
        <v>113.875</v>
      </c>
    </row>
    <row r="106" spans="1:126" s="21" customFormat="1" x14ac:dyDescent="0.35">
      <c r="C106" s="8" t="s">
        <v>8</v>
      </c>
      <c r="D106" s="24">
        <f ca="1">D98+P89*F92/100</f>
        <v>-81.020499999999998</v>
      </c>
      <c r="E106" s="24">
        <f ca="1">E98+P90*F92/100</f>
        <v>-50.417999999999999</v>
      </c>
      <c r="F106" s="24">
        <f t="shared" ref="F106:I106" ca="1" si="416">F98</f>
        <v>-61.613</v>
      </c>
      <c r="G106" s="24">
        <f t="shared" ca="1" si="416"/>
        <v>-23.067</v>
      </c>
      <c r="H106" s="24">
        <f t="shared" ca="1" si="416"/>
        <v>-3.7170000000000001</v>
      </c>
      <c r="I106" s="24">
        <f t="shared" ca="1" si="416"/>
        <v>-5.4690000000000003</v>
      </c>
      <c r="J106" s="24">
        <f t="shared" ca="1" si="367"/>
        <v>-65.33</v>
      </c>
      <c r="K106" s="24">
        <f t="shared" ca="1" si="368"/>
        <v>-28.536000000000001</v>
      </c>
      <c r="L106" s="24">
        <f t="shared" ca="1" si="369"/>
        <v>-73.890799999999999</v>
      </c>
      <c r="M106" s="24">
        <f t="shared" ca="1" si="360"/>
        <v>-48.135000000000005</v>
      </c>
      <c r="N106" s="24">
        <f ca="1">IF($C$2&lt;=$C$3,L106,M106)</f>
        <v>-73.890799999999999</v>
      </c>
      <c r="O106" s="24">
        <f t="shared" ca="1" si="370"/>
        <v>-81.020499999999998</v>
      </c>
      <c r="P106" s="24">
        <f t="shared" ca="1" si="371"/>
        <v>-124.30879999999999</v>
      </c>
      <c r="Q106" s="24">
        <f t="shared" ca="1" si="372"/>
        <v>23.472799999999999</v>
      </c>
      <c r="S106" s="40"/>
      <c r="U106" s="8" t="s">
        <v>8</v>
      </c>
      <c r="V106" s="24">
        <f ca="1">V98+AH89*X92/100</f>
        <v>-77.3125</v>
      </c>
      <c r="W106" s="24">
        <f ca="1">W98+AH90*X92/100</f>
        <v>-48.155999999999999</v>
      </c>
      <c r="X106" s="24">
        <f t="shared" ref="X106:AA106" ca="1" si="417">X98</f>
        <v>-73.38</v>
      </c>
      <c r="Y106" s="24">
        <f t="shared" ca="1" si="417"/>
        <v>-27.477</v>
      </c>
      <c r="Z106" s="24">
        <f t="shared" ca="1" si="417"/>
        <v>-4.43</v>
      </c>
      <c r="AA106" s="24">
        <f t="shared" ca="1" si="417"/>
        <v>-6.5170000000000003</v>
      </c>
      <c r="AB106" s="24">
        <f t="shared" ca="1" si="373"/>
        <v>-77.81</v>
      </c>
      <c r="AC106" s="24">
        <f t="shared" ca="1" si="374"/>
        <v>-33.994</v>
      </c>
      <c r="AD106" s="24">
        <f t="shared" ca="1" si="375"/>
        <v>-88.008200000000002</v>
      </c>
      <c r="AE106" s="24">
        <f t="shared" ca="1" si="361"/>
        <v>-57.337000000000003</v>
      </c>
      <c r="AF106" s="24">
        <f ca="1">IF($C$2&lt;=$C$3,AD106,AE106)</f>
        <v>-88.008200000000002</v>
      </c>
      <c r="AG106" s="24">
        <f t="shared" ca="1" si="376"/>
        <v>-77.3125</v>
      </c>
      <c r="AH106" s="24">
        <f t="shared" ca="1" si="377"/>
        <v>-136.16419999999999</v>
      </c>
      <c r="AI106" s="24">
        <f t="shared" ca="1" si="378"/>
        <v>39.852200000000003</v>
      </c>
      <c r="AK106" s="40"/>
      <c r="AM106" s="8" t="s">
        <v>8</v>
      </c>
      <c r="AN106" s="24">
        <f ca="1">AN98+AZ89*AP92/100</f>
        <v>-59.98</v>
      </c>
      <c r="AO106" s="24">
        <f ca="1">AO98+AZ90*AP92/100</f>
        <v>-38.632999999999996</v>
      </c>
      <c r="AP106" s="24">
        <f t="shared" ref="AP106:AS106" ca="1" si="418">AP98</f>
        <v>-61.984999999999999</v>
      </c>
      <c r="AQ106" s="24">
        <f t="shared" ca="1" si="418"/>
        <v>-23.202000000000002</v>
      </c>
      <c r="AR106" s="24">
        <f t="shared" ca="1" si="418"/>
        <v>-3.7450000000000001</v>
      </c>
      <c r="AS106" s="24">
        <f t="shared" ca="1" si="418"/>
        <v>-5.51</v>
      </c>
      <c r="AT106" s="24">
        <f t="shared" ca="1" si="379"/>
        <v>-65.73</v>
      </c>
      <c r="AU106" s="24">
        <f t="shared" ca="1" si="380"/>
        <v>-28.712000000000003</v>
      </c>
      <c r="AV106" s="24">
        <f t="shared" ca="1" si="381"/>
        <v>-74.343600000000009</v>
      </c>
      <c r="AW106" s="24">
        <f t="shared" ca="1" si="362"/>
        <v>-48.431000000000004</v>
      </c>
      <c r="AX106" s="24">
        <f ca="1">IF($C$2&lt;=$C$3,AV106,AW106)</f>
        <v>-74.343600000000009</v>
      </c>
      <c r="AY106" s="24">
        <f t="shared" ca="1" si="382"/>
        <v>-59.98</v>
      </c>
      <c r="AZ106" s="24">
        <f t="shared" ca="1" si="383"/>
        <v>-112.9766</v>
      </c>
      <c r="BA106" s="24">
        <f t="shared" ca="1" si="384"/>
        <v>35.710600000000014</v>
      </c>
      <c r="BC106" s="40"/>
      <c r="BE106" s="8" t="s">
        <v>8</v>
      </c>
      <c r="BF106" s="24">
        <f ca="1">BF98+BR89*BH92/100</f>
        <v>-62.506999999999998</v>
      </c>
      <c r="BG106" s="24">
        <f ca="1">BG98+BR90*BH92/100</f>
        <v>-38.9255</v>
      </c>
      <c r="BH106" s="24">
        <f t="shared" ref="BH106:BK106" ca="1" si="419">BH98</f>
        <v>-60.884999999999998</v>
      </c>
      <c r="BI106" s="24">
        <f t="shared" ca="1" si="419"/>
        <v>-22.794</v>
      </c>
      <c r="BJ106" s="24">
        <f t="shared" ca="1" si="419"/>
        <v>-3.6779999999999999</v>
      </c>
      <c r="BK106" s="24">
        <f t="shared" ca="1" si="419"/>
        <v>-5.4109999999999996</v>
      </c>
      <c r="BL106" s="24">
        <f t="shared" ca="1" si="385"/>
        <v>-64.563000000000002</v>
      </c>
      <c r="BM106" s="24">
        <f t="shared" ca="1" si="386"/>
        <v>-28.204999999999998</v>
      </c>
      <c r="BN106" s="24">
        <f t="shared" ca="1" si="387"/>
        <v>-73.024500000000003</v>
      </c>
      <c r="BO106" s="24">
        <f t="shared" ca="1" si="363"/>
        <v>-47.573899999999995</v>
      </c>
      <c r="BP106" s="24">
        <f ca="1">IF($C$2&lt;=$C$3,BN106,BO106)</f>
        <v>-73.024500000000003</v>
      </c>
      <c r="BQ106" s="24">
        <f t="shared" ca="1" si="388"/>
        <v>-62.506999999999998</v>
      </c>
      <c r="BR106" s="24">
        <f t="shared" ca="1" si="389"/>
        <v>-111.95</v>
      </c>
      <c r="BS106" s="24">
        <f t="shared" ca="1" si="390"/>
        <v>34.099000000000004</v>
      </c>
      <c r="BU106" s="40"/>
      <c r="BW106" s="8" t="s">
        <v>8</v>
      </c>
      <c r="BX106" s="24">
        <f ca="1">BX98+CJ89*BZ92/100</f>
        <v>-90.669000000000011</v>
      </c>
      <c r="BY106" s="24">
        <f ca="1">BY98+CJ90*BZ92/100</f>
        <v>-56.329499999999996</v>
      </c>
      <c r="BZ106" s="24">
        <f t="shared" ref="BZ106:CC106" ca="1" si="420">BZ98</f>
        <v>-63.713000000000001</v>
      </c>
      <c r="CA106" s="24">
        <f t="shared" ca="1" si="420"/>
        <v>-23.849</v>
      </c>
      <c r="CB106" s="24">
        <f t="shared" ca="1" si="420"/>
        <v>-3.847</v>
      </c>
      <c r="CC106" s="24">
        <f t="shared" ca="1" si="420"/>
        <v>-5.6589999999999998</v>
      </c>
      <c r="CD106" s="24">
        <f t="shared" ca="1" si="391"/>
        <v>-67.56</v>
      </c>
      <c r="CE106" s="24">
        <f t="shared" ca="1" si="392"/>
        <v>-29.507999999999999</v>
      </c>
      <c r="CF106" s="24">
        <f t="shared" ca="1" si="393"/>
        <v>-76.412400000000005</v>
      </c>
      <c r="CG106" s="24">
        <f t="shared" ca="1" si="364"/>
        <v>-49.775999999999996</v>
      </c>
      <c r="CH106" s="24">
        <f ca="1">IF($C$2&lt;=$C$3,CF106,CG106)</f>
        <v>-76.412400000000005</v>
      </c>
      <c r="CI106" s="24">
        <f t="shared" ca="1" si="394"/>
        <v>-90.669000000000011</v>
      </c>
      <c r="CJ106" s="24">
        <f t="shared" ca="1" si="395"/>
        <v>-132.74189999999999</v>
      </c>
      <c r="CK106" s="24">
        <f t="shared" ca="1" si="396"/>
        <v>20.082900000000009</v>
      </c>
      <c r="CM106" s="40"/>
      <c r="CO106" s="8" t="s">
        <v>8</v>
      </c>
      <c r="CP106" s="24">
        <f ca="1">CP98+DB89*CR92/100</f>
        <v>-88.222000000000008</v>
      </c>
      <c r="CQ106" s="24">
        <f ca="1">CQ98+DB90*CR92/100</f>
        <v>-54.848500000000001</v>
      </c>
      <c r="CR106" s="24">
        <f t="shared" ref="CR106:CU106" ca="1" si="421">CR98</f>
        <v>-57.991</v>
      </c>
      <c r="CS106" s="24">
        <f t="shared" ca="1" si="421"/>
        <v>-21.725000000000001</v>
      </c>
      <c r="CT106" s="24">
        <f t="shared" ca="1" si="421"/>
        <v>-3.5009999999999999</v>
      </c>
      <c r="CU106" s="24">
        <f t="shared" ca="1" si="421"/>
        <v>-5.15</v>
      </c>
      <c r="CV106" s="24">
        <f t="shared" ca="1" si="397"/>
        <v>-61.491999999999997</v>
      </c>
      <c r="CW106" s="24">
        <f t="shared" ca="1" si="398"/>
        <v>-26.875</v>
      </c>
      <c r="CX106" s="24">
        <f t="shared" ca="1" si="399"/>
        <v>-69.55449999999999</v>
      </c>
      <c r="CY106" s="24">
        <f t="shared" ca="1" si="365"/>
        <v>-45.322599999999994</v>
      </c>
      <c r="CZ106" s="24">
        <f ca="1">IF($C$2&lt;=$C$3,CX106,CY106)</f>
        <v>-69.55449999999999</v>
      </c>
      <c r="DA106" s="24">
        <f t="shared" ca="1" si="400"/>
        <v>-88.222000000000008</v>
      </c>
      <c r="DB106" s="24">
        <f t="shared" ca="1" si="401"/>
        <v>-124.40299999999999</v>
      </c>
      <c r="DC106" s="24">
        <f t="shared" ca="1" si="402"/>
        <v>14.705999999999989</v>
      </c>
      <c r="DE106" s="40"/>
      <c r="DG106" s="8" t="s">
        <v>8</v>
      </c>
      <c r="DH106" s="24">
        <f ca="1">DH98+DT89*DJ92/100</f>
        <v>-77.930000000000007</v>
      </c>
      <c r="DI106" s="24">
        <f ca="1">DI98+DT90*DJ92/100</f>
        <v>-48.450499999999998</v>
      </c>
      <c r="DJ106" s="24">
        <f t="shared" ref="DJ106:DM106" ca="1" si="422">DJ98</f>
        <v>-57.991</v>
      </c>
      <c r="DK106" s="24">
        <f t="shared" ca="1" si="422"/>
        <v>-21.725000000000001</v>
      </c>
      <c r="DL106" s="24">
        <f t="shared" ca="1" si="422"/>
        <v>-3.5009999999999999</v>
      </c>
      <c r="DM106" s="24">
        <f t="shared" ca="1" si="422"/>
        <v>-5.15</v>
      </c>
      <c r="DN106" s="24">
        <f t="shared" ca="1" si="403"/>
        <v>-61.491999999999997</v>
      </c>
      <c r="DO106" s="24">
        <f t="shared" ca="1" si="404"/>
        <v>-26.875</v>
      </c>
      <c r="DP106" s="24">
        <f t="shared" ca="1" si="405"/>
        <v>-69.55449999999999</v>
      </c>
      <c r="DQ106" s="24">
        <f t="shared" ca="1" si="366"/>
        <v>-45.322599999999994</v>
      </c>
      <c r="DR106" s="24">
        <f ca="1">IF($C$2&lt;=$C$3,DP106,DQ106)</f>
        <v>-69.55449999999999</v>
      </c>
      <c r="DS106" s="24">
        <f t="shared" ca="1" si="406"/>
        <v>-77.930000000000007</v>
      </c>
      <c r="DT106" s="24">
        <f t="shared" ca="1" si="407"/>
        <v>-118.005</v>
      </c>
      <c r="DU106" s="24">
        <f t="shared" ca="1" si="408"/>
        <v>21.103999999999992</v>
      </c>
    </row>
    <row r="107" spans="1:126" s="21" customFormat="1" x14ac:dyDescent="0.35">
      <c r="C107" s="8" t="s">
        <v>58</v>
      </c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>
        <f ca="1">MIN(P88-F92/100,MAX(F91/100,O99))</f>
        <v>2.2345540625046163</v>
      </c>
      <c r="P107" s="24">
        <f ca="1">MIN(P88-F92/100,MAX(F91/100,P99))</f>
        <v>0.35</v>
      </c>
      <c r="Q107" s="24">
        <f ca="1">MIN(P88-F92/100,MAX(F91/100,Q99))</f>
        <v>3.9499999999999997</v>
      </c>
      <c r="S107" s="40"/>
      <c r="U107" s="8" t="s">
        <v>58</v>
      </c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>
        <f ca="1">MIN(AH88-X92/100,MAX(X91/100,AG99))</f>
        <v>1.8130514726367051</v>
      </c>
      <c r="AH107" s="24">
        <f ca="1">MIN(AH88-X92/100,MAX(X91/100,AH99))</f>
        <v>0.35</v>
      </c>
      <c r="AI107" s="24">
        <f ca="1">MIN(AH88-X92/100,MAX(X91/100,AI99))</f>
        <v>3.4499999999999997</v>
      </c>
      <c r="AK107" s="40"/>
      <c r="AM107" s="8" t="s">
        <v>58</v>
      </c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>
        <f ca="1">MIN(AZ88-AP92/100,MAX(AP91/100,AY99))</f>
        <v>1.5198979591836737</v>
      </c>
      <c r="AZ107" s="24">
        <f ca="1">MIN(AZ88-AP92/100,MAX(AP91/100,AZ99))</f>
        <v>0.35</v>
      </c>
      <c r="BA107" s="24">
        <f ca="1">MIN(AZ88-AP92/100,MAX(AP91/100,BA99))</f>
        <v>3.0500000000000003</v>
      </c>
      <c r="BC107" s="40"/>
      <c r="BE107" s="8" t="s">
        <v>58</v>
      </c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>
        <f ca="1">MIN(BR88-BH92/100,MAX(BH91/100,BQ99))</f>
        <v>1.6353247668091722</v>
      </c>
      <c r="BR107" s="24">
        <f ca="1">MIN(BR88-BH92/100,MAX(BH91/100,BR99))</f>
        <v>0.15</v>
      </c>
      <c r="BS107" s="24">
        <f ca="1">MIN(BR88-BH92/100,MAX(BH91/100,BS99))</f>
        <v>2.85</v>
      </c>
      <c r="BU107" s="40"/>
      <c r="BW107" s="8" t="s">
        <v>58</v>
      </c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>
        <f ca="1">MIN(CJ88-BZ92/100,MAX(BZ91/100,CI99))</f>
        <v>2.0880767308866806</v>
      </c>
      <c r="CJ107" s="24">
        <f ca="1">MIN(CJ88-BZ92/100,MAX(BZ91/100,CJ99))</f>
        <v>0.35</v>
      </c>
      <c r="CK107" s="24">
        <f ca="1">MIN(CJ88-BZ92/100,MAX(BZ91/100,CK99))</f>
        <v>3.85</v>
      </c>
      <c r="CM107" s="40"/>
      <c r="CO107" s="8" t="s">
        <v>58</v>
      </c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>
        <f ca="1">MIN(DB88-CR92/100,MAX(CR91/100,DA99))</f>
        <v>1.7356188193634754</v>
      </c>
      <c r="DB107" s="24">
        <f ca="1">MIN(DB88-CR92/100,MAX(CR91/100,DB99))</f>
        <v>0.35</v>
      </c>
      <c r="DC107" s="24">
        <f ca="1">MIN(DB88-CR92/100,MAX(CR91/100,DC99))</f>
        <v>3.45</v>
      </c>
      <c r="DE107" s="40"/>
      <c r="DG107" s="8" t="s">
        <v>58</v>
      </c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>
        <f ca="1">MIN(DT88-DJ92/100,MAX(DJ91/100,DS99))</f>
        <v>1.7356188193634754</v>
      </c>
      <c r="DT107" s="24">
        <f ca="1">MIN(DT88-DJ92/100,MAX(DJ91/100,DT99))</f>
        <v>0.35</v>
      </c>
      <c r="DU107" s="24">
        <f ca="1">MIN(DT88-DJ92/100,MAX(DJ91/100,DU99))</f>
        <v>3.25</v>
      </c>
    </row>
    <row r="108" spans="1:126" s="21" customFormat="1" x14ac:dyDescent="0.35">
      <c r="C108" s="8" t="s">
        <v>59</v>
      </c>
      <c r="O108" s="24">
        <f ca="1">O95+(P89*P88/2-(O95-O96)/P88)*O107-P89*O107^2/2</f>
        <v>39.980170332712675</v>
      </c>
      <c r="P108" s="24">
        <f ca="1">P95+(P90*P88/2-(P95-P96)/P88)*P107-P90*P107^2/2</f>
        <v>111.71404593023256</v>
      </c>
      <c r="Q108" s="24">
        <f ca="1">Q95+(P90*P88/2-(Q95-Q96)/P88)*Q107-P90*Q107^2/2</f>
        <v>108.54292034883724</v>
      </c>
      <c r="S108" s="40"/>
      <c r="U108" s="8" t="s">
        <v>59</v>
      </c>
      <c r="AG108" s="24">
        <f ca="1">AG95+(AH89*AH88/2-(AG95-AG96)/AH88)*AG107-AH89*AG107^2/2</f>
        <v>29.423180495987395</v>
      </c>
      <c r="AH108" s="24">
        <f ca="1">AH95+(AH90*AH88/2-(AH95-AH96)/AH88)*AH107-AH90*AH107^2/2</f>
        <v>123.0263894736842</v>
      </c>
      <c r="AI108" s="24">
        <f ca="1">AI95+(AH90*AH88/2-(AI95-AI96)/AH88)*AI107-AH90*AI107^2/2</f>
        <v>115.48830000000007</v>
      </c>
      <c r="AK108" s="40"/>
      <c r="AM108" s="8" t="s">
        <v>59</v>
      </c>
      <c r="AY108" s="24">
        <f ca="1">AY95+(AZ89*AZ88/2-(AY95-AY96)/AZ88)*AY107-AZ89*AY107^2/2</f>
        <v>13.725760204081645</v>
      </c>
      <c r="AZ108" s="24">
        <f ca="1">AZ95+(AZ90*AZ88/2-(AZ95-AZ96)/AZ88)*AZ107-AZ90*AZ107^2/2</f>
        <v>117.17458437500001</v>
      </c>
      <c r="BA108" s="24">
        <f ca="1">BA95+(AZ90*AZ88/2-(BA95-BA96)/AZ88)*BA107-AZ90*BA107^2/2</f>
        <v>54.892978124999999</v>
      </c>
      <c r="BC108" s="40"/>
      <c r="BE108" s="8" t="s">
        <v>59</v>
      </c>
      <c r="BQ108" s="24">
        <f ca="1">BQ95+(BR89*BR88/2-(BQ95-BQ96)/BR88)*BQ107-BR89*BQ107^2/2</f>
        <v>21.867406901332672</v>
      </c>
      <c r="BR108" s="24">
        <f ca="1">BR95+(BR90*BR88/2-(BR95-BR96)/BR88)*BR107-BR90*BR107^2/2</f>
        <v>51.172045312500003</v>
      </c>
      <c r="BS108" s="24">
        <f ca="1">BS95+(BR90*BR88/2-(BS95-BS96)/BR88)*BS107-BR90*BS107^2/2</f>
        <v>113.99779531249999</v>
      </c>
      <c r="BU108" s="40"/>
      <c r="BW108" s="8" t="s">
        <v>59</v>
      </c>
      <c r="CI108" s="24">
        <f ca="1">CI95+(CJ89*CJ88/2-(CI95-CI96)/CJ88)*CI107-CJ89*CI107^2/2</f>
        <v>40.52345788863154</v>
      </c>
      <c r="CJ108" s="24">
        <f ca="1">CJ95+(CJ90*CJ88/2-(CJ95-CJ96)/CJ88)*CJ107-CJ90*CJ107^2/2</f>
        <v>110.13992083333333</v>
      </c>
      <c r="CK108" s="24">
        <f ca="1">CK95+(CJ90*CJ88/2-(CK95-CK96)/CJ88)*CK107-CJ90*CK107^2/2</f>
        <v>109.6943541666667</v>
      </c>
      <c r="CM108" s="40"/>
      <c r="CO108" s="8" t="s">
        <v>59</v>
      </c>
      <c r="DA108" s="24">
        <f ca="1">DA95+(DB89*DB88/2-(DA95-DA96)/DB88)*DA107-DB89*DA107^2/2</f>
        <v>39.064349214090527</v>
      </c>
      <c r="DB108" s="24">
        <f ca="1">DB95+(DB90*DB88/2-(DB95-DB96)/DB88)*DB107-DB90*DB107^2/2</f>
        <v>108.86380694444445</v>
      </c>
      <c r="DC108" s="24">
        <f ca="1">DC95+(DB90*DB88/2-(DC95-DC96)/DB88)*DC107-DB90*DC107^2/2</f>
        <v>77.615612499999941</v>
      </c>
      <c r="DE108" s="40"/>
      <c r="DG108" s="8" t="s">
        <v>59</v>
      </c>
      <c r="DS108" s="24">
        <f ca="1">DS95+(DT89*DT88/2-(DS95-DS96)/DT88)*DS107-DT89*DS107^2/2</f>
        <v>39.064349214090527</v>
      </c>
      <c r="DT108" s="24">
        <f ca="1">DT95+(DT90*DT88/2-(DT95-DT96)/DT88)*DT107-DT90*DT107^2/2</f>
        <v>108.86380694444445</v>
      </c>
      <c r="DU108" s="24">
        <f ca="1">DU95+(DT90*DT88/2-(DU95-DU96)/DT88)*DU107-DT90*DU107^2/2</f>
        <v>74.034512500000034</v>
      </c>
    </row>
    <row r="109" spans="1:126" s="21" customFormat="1" x14ac:dyDescent="0.35">
      <c r="A109" s="22" t="s">
        <v>38</v>
      </c>
      <c r="S109" s="35" t="s">
        <v>38</v>
      </c>
      <c r="AK109" s="35" t="s">
        <v>38</v>
      </c>
      <c r="BC109" s="35" t="s">
        <v>38</v>
      </c>
      <c r="BU109" s="35" t="s">
        <v>38</v>
      </c>
      <c r="CM109" s="35" t="s">
        <v>38</v>
      </c>
      <c r="DE109" s="35" t="s">
        <v>38</v>
      </c>
    </row>
    <row r="110" spans="1:126" s="21" customFormat="1" x14ac:dyDescent="0.35">
      <c r="A110" s="8" t="s">
        <v>44</v>
      </c>
      <c r="D110" s="23" t="s">
        <v>32</v>
      </c>
      <c r="E110" s="23" t="s">
        <v>51</v>
      </c>
      <c r="F110" s="23" t="s">
        <v>52</v>
      </c>
      <c r="G110" s="23" t="s">
        <v>60</v>
      </c>
      <c r="H110" s="23" t="s">
        <v>61</v>
      </c>
      <c r="I110" s="23" t="s">
        <v>62</v>
      </c>
      <c r="J110" s="23" t="s">
        <v>63</v>
      </c>
      <c r="K110" s="23"/>
      <c r="M110" s="23"/>
      <c r="N110" s="23"/>
      <c r="O110" s="23"/>
      <c r="P110" s="23"/>
      <c r="Q110" s="23"/>
      <c r="R110" s="23"/>
      <c r="S110" s="39" t="s">
        <v>44</v>
      </c>
      <c r="V110" s="23" t="s">
        <v>32</v>
      </c>
      <c r="W110" s="23" t="s">
        <v>51</v>
      </c>
      <c r="X110" s="23" t="s">
        <v>52</v>
      </c>
      <c r="Y110" s="23" t="s">
        <v>60</v>
      </c>
      <c r="Z110" s="23" t="s">
        <v>61</v>
      </c>
      <c r="AA110" s="23" t="s">
        <v>62</v>
      </c>
      <c r="AB110" s="23" t="s">
        <v>63</v>
      </c>
      <c r="AC110" s="23"/>
      <c r="AE110" s="23"/>
      <c r="AF110" s="23"/>
      <c r="AG110" s="23"/>
      <c r="AH110" s="23"/>
      <c r="AI110" s="23"/>
      <c r="AJ110" s="23"/>
      <c r="AK110" s="39" t="s">
        <v>44</v>
      </c>
      <c r="AN110" s="23" t="s">
        <v>32</v>
      </c>
      <c r="AO110" s="23" t="s">
        <v>51</v>
      </c>
      <c r="AP110" s="23" t="s">
        <v>52</v>
      </c>
      <c r="AQ110" s="23" t="s">
        <v>60</v>
      </c>
      <c r="AR110" s="23" t="s">
        <v>61</v>
      </c>
      <c r="AS110" s="23" t="s">
        <v>62</v>
      </c>
      <c r="AT110" s="23" t="s">
        <v>63</v>
      </c>
      <c r="AU110" s="23"/>
      <c r="AW110" s="23"/>
      <c r="AX110" s="23"/>
      <c r="AY110" s="23"/>
      <c r="AZ110" s="23"/>
      <c r="BA110" s="23"/>
      <c r="BB110" s="23"/>
      <c r="BC110" s="39" t="s">
        <v>44</v>
      </c>
      <c r="BF110" s="23" t="s">
        <v>32</v>
      </c>
      <c r="BG110" s="23" t="s">
        <v>51</v>
      </c>
      <c r="BH110" s="23" t="s">
        <v>52</v>
      </c>
      <c r="BI110" s="23" t="s">
        <v>60</v>
      </c>
      <c r="BJ110" s="23" t="s">
        <v>61</v>
      </c>
      <c r="BK110" s="23" t="s">
        <v>62</v>
      </c>
      <c r="BL110" s="23" t="s">
        <v>63</v>
      </c>
      <c r="BM110" s="23"/>
      <c r="BO110" s="23"/>
      <c r="BP110" s="23"/>
      <c r="BQ110" s="23"/>
      <c r="BR110" s="23"/>
      <c r="BS110" s="23"/>
      <c r="BT110" s="23"/>
      <c r="BU110" s="39" t="s">
        <v>44</v>
      </c>
      <c r="BX110" s="23" t="s">
        <v>32</v>
      </c>
      <c r="BY110" s="23" t="s">
        <v>51</v>
      </c>
      <c r="BZ110" s="23" t="s">
        <v>52</v>
      </c>
      <c r="CA110" s="23" t="s">
        <v>60</v>
      </c>
      <c r="CB110" s="23" t="s">
        <v>61</v>
      </c>
      <c r="CC110" s="23" t="s">
        <v>62</v>
      </c>
      <c r="CD110" s="23" t="s">
        <v>63</v>
      </c>
      <c r="CE110" s="23"/>
      <c r="CG110" s="23"/>
      <c r="CH110" s="23"/>
      <c r="CI110" s="23"/>
      <c r="CJ110" s="23"/>
      <c r="CK110" s="23"/>
      <c r="CL110" s="23"/>
      <c r="CM110" s="39" t="s">
        <v>44</v>
      </c>
      <c r="CP110" s="23" t="s">
        <v>32</v>
      </c>
      <c r="CQ110" s="23" t="s">
        <v>51</v>
      </c>
      <c r="CR110" s="23" t="s">
        <v>52</v>
      </c>
      <c r="CS110" s="23" t="s">
        <v>60</v>
      </c>
      <c r="CT110" s="23" t="s">
        <v>61</v>
      </c>
      <c r="CU110" s="23" t="s">
        <v>62</v>
      </c>
      <c r="CV110" s="23" t="s">
        <v>63</v>
      </c>
      <c r="CW110" s="23"/>
      <c r="CY110" s="23"/>
      <c r="CZ110" s="23"/>
      <c r="DA110" s="23"/>
      <c r="DB110" s="23"/>
      <c r="DC110" s="23"/>
      <c r="DD110" s="23"/>
      <c r="DE110" s="39" t="s">
        <v>44</v>
      </c>
      <c r="DH110" s="23" t="s">
        <v>32</v>
      </c>
      <c r="DI110" s="23" t="s">
        <v>51</v>
      </c>
      <c r="DJ110" s="23" t="s">
        <v>52</v>
      </c>
      <c r="DK110" s="23" t="s">
        <v>60</v>
      </c>
      <c r="DL110" s="23" t="s">
        <v>61</v>
      </c>
      <c r="DM110" s="23" t="s">
        <v>62</v>
      </c>
      <c r="DN110" s="23" t="s">
        <v>63</v>
      </c>
      <c r="DO110" s="23"/>
      <c r="DQ110" s="23"/>
      <c r="DR110" s="23"/>
      <c r="DS110" s="23"/>
      <c r="DT110" s="23"/>
      <c r="DU110" s="23"/>
      <c r="DV110" s="23"/>
    </row>
    <row r="111" spans="1:126" x14ac:dyDescent="0.35">
      <c r="A111" s="8" t="str">
        <f ca="1">B88</f>
        <v>21-22</v>
      </c>
      <c r="C111" s="8" t="s">
        <v>11</v>
      </c>
      <c r="D111" s="29">
        <f ca="1">O103</f>
        <v>-43.889537500000003</v>
      </c>
      <c r="E111" s="29">
        <f t="shared" ref="E111:E112" ca="1" si="423">P103</f>
        <v>111.71388313953489</v>
      </c>
      <c r="F111" s="29">
        <f t="shared" ref="F111:F112" ca="1" si="424">Q103</f>
        <v>-166.86243313953489</v>
      </c>
      <c r="G111" s="29">
        <f ca="1">MIN(D111:F111)</f>
        <v>-166.86243313953489</v>
      </c>
      <c r="H111" s="29">
        <f ca="1">MAX(D111:F111)</f>
        <v>111.71388313953489</v>
      </c>
      <c r="I111" s="33">
        <f ca="1">-G111/0.9/(F89-F90)/$N$3*1000</f>
        <v>8.4608376591915828</v>
      </c>
      <c r="J111" s="33">
        <f ca="1">H111/0.9/(F89-F90)/$N$3*1000</f>
        <v>5.6645046565460806</v>
      </c>
      <c r="K111" s="17" t="s">
        <v>64</v>
      </c>
      <c r="L111" s="21"/>
      <c r="M111" s="29"/>
      <c r="N111" s="29"/>
      <c r="O111" s="29"/>
      <c r="P111" s="29"/>
      <c r="Q111" s="29"/>
      <c r="R111" s="29"/>
      <c r="S111" s="39" t="str">
        <f ca="1">T88</f>
        <v>22-23</v>
      </c>
      <c r="U111" s="8" t="s">
        <v>11</v>
      </c>
      <c r="V111" s="29">
        <f ca="1">AG103</f>
        <v>-21.124987500000003</v>
      </c>
      <c r="W111" s="29">
        <f t="shared" ref="W111:W112" ca="1" si="425">AH103</f>
        <v>123.02644473684211</v>
      </c>
      <c r="X111" s="29">
        <f t="shared" ref="X111:X112" ca="1" si="426">AI103</f>
        <v>-149.60659473684211</v>
      </c>
      <c r="Y111" s="29">
        <f ca="1">MIN(V111:X111)</f>
        <v>-149.60659473684211</v>
      </c>
      <c r="Z111" s="29">
        <f ca="1">MAX(V111:X111)</f>
        <v>123.02644473684211</v>
      </c>
      <c r="AA111" s="33">
        <f ca="1">-Y111/0.9/(X89-X90)/$N$3*1000</f>
        <v>7.5858723080850261</v>
      </c>
      <c r="AB111" s="33">
        <f ca="1">Z111/0.9/(X89-X90)/$N$3*1000</f>
        <v>6.2381133795135977</v>
      </c>
      <c r="AC111" s="17" t="s">
        <v>64</v>
      </c>
      <c r="AD111" s="21"/>
      <c r="AE111" s="29"/>
      <c r="AF111" s="29"/>
      <c r="AG111" s="29"/>
      <c r="AH111" s="29"/>
      <c r="AI111" s="29"/>
      <c r="AJ111" s="29"/>
      <c r="AK111" s="39" t="str">
        <f ca="1">AL88</f>
        <v>23-24</v>
      </c>
      <c r="AM111" s="8" t="s">
        <v>11</v>
      </c>
      <c r="AN111" s="29">
        <f ca="1">AY103</f>
        <v>-13.100000000000001</v>
      </c>
      <c r="AO111" s="29">
        <f t="shared" ref="AO111:AO112" ca="1" si="427">AZ103</f>
        <v>117.17464999999999</v>
      </c>
      <c r="AP111" s="29">
        <f t="shared" ref="AP111:AP112" ca="1" si="428">BA103</f>
        <v>-133.67175</v>
      </c>
      <c r="AQ111" s="29">
        <f ca="1">MIN(AN111:AP111)</f>
        <v>-133.67175</v>
      </c>
      <c r="AR111" s="29">
        <f ca="1">MAX(AN111:AP111)</f>
        <v>117.17464999999999</v>
      </c>
      <c r="AS111" s="33">
        <f ca="1">-AQ111/0.9/(AP89-AP90)/$N$3*1000</f>
        <v>6.7778885582010586</v>
      </c>
      <c r="AT111" s="33">
        <f ca="1">AR111/0.9/(AP89-AP90)/$N$3*1000</f>
        <v>5.9413953924162239</v>
      </c>
      <c r="AU111" s="17" t="s">
        <v>64</v>
      </c>
      <c r="AV111" s="21"/>
      <c r="AW111" s="29"/>
      <c r="AX111" s="29"/>
      <c r="AY111" s="29"/>
      <c r="AZ111" s="29"/>
      <c r="BA111" s="29"/>
      <c r="BB111" s="29"/>
      <c r="BC111" s="39" t="str">
        <f ca="1">BD88</f>
        <v>24-25</v>
      </c>
      <c r="BE111" s="8" t="s">
        <v>11</v>
      </c>
      <c r="BF111" s="29">
        <f ca="1">BQ103</f>
        <v>-34.897824999999997</v>
      </c>
      <c r="BG111" s="29">
        <f t="shared" ref="BG111:BG112" ca="1" si="429">BR103</f>
        <v>51.172110937500001</v>
      </c>
      <c r="BH111" s="29">
        <f t="shared" ref="BH111:BH112" ca="1" si="430">BS103</f>
        <v>-94.674085937499996</v>
      </c>
      <c r="BI111" s="29">
        <f ca="1">MIN(BF111:BH111)</f>
        <v>-94.674085937499996</v>
      </c>
      <c r="BJ111" s="29">
        <f ca="1">MAX(BF111:BH111)</f>
        <v>51.172110937500001</v>
      </c>
      <c r="BK111" s="33">
        <f ca="1">-BI111/0.9/(BH89-BH90)/$N$3*1000</f>
        <v>4.8004937754905193</v>
      </c>
      <c r="BL111" s="33">
        <f ca="1">BJ111/0.9/(BH89-BH90)/$N$3*1000</f>
        <v>2.5947058015046292</v>
      </c>
      <c r="BM111" s="17" t="s">
        <v>64</v>
      </c>
      <c r="BN111" s="21"/>
      <c r="BO111" s="29"/>
      <c r="BP111" s="29"/>
      <c r="BQ111" s="29"/>
      <c r="BR111" s="29"/>
      <c r="BS111" s="29"/>
      <c r="BT111" s="29"/>
      <c r="BU111" s="39" t="str">
        <f ca="1">BV88</f>
        <v>25-26</v>
      </c>
      <c r="BW111" s="8" t="s">
        <v>11</v>
      </c>
      <c r="BX111" s="29">
        <f ca="1">CI103</f>
        <v>-37.204725000000003</v>
      </c>
      <c r="BY111" s="29">
        <f t="shared" ref="BY111:BY112" ca="1" si="431">CJ103</f>
        <v>110.14013749999998</v>
      </c>
      <c r="BZ111" s="29">
        <f t="shared" ref="BZ111:BZ112" ca="1" si="432">CK103</f>
        <v>-156.5325125</v>
      </c>
      <c r="CA111" s="29">
        <f ca="1">MIN(BX111:BZ111)</f>
        <v>-156.5325125</v>
      </c>
      <c r="CB111" s="29">
        <f ca="1">MAX(BX111:BZ111)</f>
        <v>110.14013749999998</v>
      </c>
      <c r="CC111" s="33">
        <f ca="1">-CA111/0.9/(BZ89-BZ90)/$N$3*1000</f>
        <v>7.9370542052469117</v>
      </c>
      <c r="CD111" s="33">
        <f ca="1">CB111/0.9/(BZ89-BZ90)/$N$3*1000</f>
        <v>5.5847071483686053</v>
      </c>
      <c r="CE111" s="17" t="s">
        <v>64</v>
      </c>
      <c r="CF111" s="21"/>
      <c r="CG111" s="29"/>
      <c r="CH111" s="29"/>
      <c r="CI111" s="29"/>
      <c r="CJ111" s="29"/>
      <c r="CK111" s="29"/>
      <c r="CL111" s="29"/>
      <c r="CM111" s="39" t="str">
        <f ca="1">CN88</f>
        <v>26-27</v>
      </c>
      <c r="CO111" s="8" t="s">
        <v>11</v>
      </c>
      <c r="CP111" s="29">
        <f ca="1">DA103</f>
        <v>-10.335675000000004</v>
      </c>
      <c r="CQ111" s="29">
        <f t="shared" ref="CQ111:CQ112" ca="1" si="433">DB103</f>
        <v>108.86370972222223</v>
      </c>
      <c r="CR111" s="29">
        <f t="shared" ref="CR111:CR112" ca="1" si="434">DC103</f>
        <v>-121.68658472222224</v>
      </c>
      <c r="CS111" s="29">
        <f ca="1">MIN(CP111:CR111)</f>
        <v>-121.68658472222224</v>
      </c>
      <c r="CT111" s="29">
        <f ca="1">MAX(CP111:CR111)</f>
        <v>108.86370972222223</v>
      </c>
      <c r="CU111" s="33">
        <f ca="1">-CS111/0.9/(CR89-CR90)/$N$3*1000</f>
        <v>6.1701751512590635</v>
      </c>
      <c r="CV111" s="33">
        <f ca="1">CT111/0.9/(CR89-CR90)/$N$3*1000</f>
        <v>5.5199852813296095</v>
      </c>
      <c r="CW111" s="17" t="s">
        <v>64</v>
      </c>
      <c r="CX111" s="21"/>
      <c r="CY111" s="29"/>
      <c r="CZ111" s="29"/>
      <c r="DA111" s="29"/>
      <c r="DB111" s="29"/>
      <c r="DC111" s="29"/>
      <c r="DD111" s="29"/>
      <c r="DE111" s="39" t="str">
        <f ca="1">DF88</f>
        <v>-</v>
      </c>
      <c r="DG111" s="8" t="s">
        <v>11</v>
      </c>
      <c r="DH111" s="29">
        <f ca="1">DS103</f>
        <v>-10.335675000000004</v>
      </c>
      <c r="DI111" s="29">
        <f t="shared" ref="DI111:DI112" ca="1" si="435">DT103</f>
        <v>108.86370972222223</v>
      </c>
      <c r="DJ111" s="29">
        <f t="shared" ref="DJ111:DJ112" ca="1" si="436">DU103</f>
        <v>-121.68658472222224</v>
      </c>
      <c r="DK111" s="29">
        <f ca="1">MIN(DH111:DJ111)</f>
        <v>-121.68658472222224</v>
      </c>
      <c r="DL111" s="29">
        <f ca="1">MAX(DH111:DJ111)</f>
        <v>108.86370972222223</v>
      </c>
      <c r="DM111" s="33">
        <f ca="1">-DK111/0.9/(DJ89-DJ90)/$N$3*1000</f>
        <v>6.1701751512590635</v>
      </c>
      <c r="DN111" s="33">
        <f ca="1">DL111/0.9/(DJ89-DJ90)/$N$3*1000</f>
        <v>5.5199852813296095</v>
      </c>
      <c r="DO111" s="17" t="s">
        <v>64</v>
      </c>
      <c r="DP111" s="21"/>
      <c r="DQ111" s="29"/>
      <c r="DR111" s="29"/>
      <c r="DS111" s="29"/>
      <c r="DT111" s="29"/>
      <c r="DU111" s="29"/>
      <c r="DV111" s="29"/>
    </row>
    <row r="112" spans="1:126" x14ac:dyDescent="0.35">
      <c r="A112" s="22" t="s">
        <v>23</v>
      </c>
      <c r="C112" s="8" t="s">
        <v>10</v>
      </c>
      <c r="D112" s="29">
        <f ca="1">O104</f>
        <v>-29.512987500000001</v>
      </c>
      <c r="E112" s="29">
        <f t="shared" ca="1" si="423"/>
        <v>-144.89563313953488</v>
      </c>
      <c r="F112" s="29">
        <f t="shared" ca="1" si="424"/>
        <v>108.54308313953487</v>
      </c>
      <c r="G112" s="29">
        <f ca="1">MIN(D112:F112)</f>
        <v>-144.89563313953488</v>
      </c>
      <c r="H112" s="29">
        <f ca="1">MAX(D112:F112)</f>
        <v>108.54308313953487</v>
      </c>
      <c r="I112" s="33">
        <f ca="1">-G112/0.9/(F89-F90)/$N$3*1000</f>
        <v>7.347000798521389</v>
      </c>
      <c r="J112" s="33">
        <f ca="1">H112/0.9/(F89-F90)/$N$3*1000</f>
        <v>5.5037277606025166</v>
      </c>
      <c r="K112" s="32" t="s">
        <v>65</v>
      </c>
      <c r="L112" s="21"/>
      <c r="M112" s="29"/>
      <c r="N112" s="29"/>
      <c r="O112" s="29"/>
      <c r="P112" s="29"/>
      <c r="Q112" s="29"/>
      <c r="R112" s="29"/>
      <c r="S112" s="35" t="s">
        <v>23</v>
      </c>
      <c r="U112" s="8" t="s">
        <v>10</v>
      </c>
      <c r="V112" s="29">
        <f ca="1">AG104</f>
        <v>-33.855787499999998</v>
      </c>
      <c r="W112" s="29">
        <f t="shared" ca="1" si="425"/>
        <v>-157.52619473684209</v>
      </c>
      <c r="X112" s="29">
        <f t="shared" ca="1" si="426"/>
        <v>115.48824473684211</v>
      </c>
      <c r="Y112" s="29">
        <f ca="1">MIN(V112:X112)</f>
        <v>-157.52619473684209</v>
      </c>
      <c r="Z112" s="29">
        <f ca="1">MAX(V112:X112)</f>
        <v>115.48824473684211</v>
      </c>
      <c r="AA112" s="33">
        <f ca="1">-Y112/0.9/(X89-X90)/$N$3*1000</f>
        <v>7.9874393274853777</v>
      </c>
      <c r="AB112" s="33">
        <f ca="1">Z112/0.9/(X89-X90)/$N$3*1000</f>
        <v>5.855885425368978</v>
      </c>
      <c r="AC112" s="32" t="s">
        <v>65</v>
      </c>
      <c r="AD112" s="21"/>
      <c r="AE112" s="29"/>
      <c r="AF112" s="29"/>
      <c r="AG112" s="29"/>
      <c r="AH112" s="29"/>
      <c r="AI112" s="29"/>
      <c r="AJ112" s="29"/>
      <c r="AK112" s="35" t="s">
        <v>23</v>
      </c>
      <c r="AM112" s="8" t="s">
        <v>10</v>
      </c>
      <c r="AN112" s="29">
        <f ca="1">AY104</f>
        <v>-32.162000000000006</v>
      </c>
      <c r="AO112" s="29">
        <f t="shared" ca="1" si="427"/>
        <v>-80.84944999999999</v>
      </c>
      <c r="AP112" s="29">
        <f t="shared" ca="1" si="428"/>
        <v>40.024149999999992</v>
      </c>
      <c r="AQ112" s="29">
        <f ca="1">MIN(AN112:AP112)</f>
        <v>-80.84944999999999</v>
      </c>
      <c r="AR112" s="29">
        <f ca="1">MAX(AN112:AP112)</f>
        <v>40.024149999999992</v>
      </c>
      <c r="AS112" s="33">
        <f ca="1">-AQ112/0.9/(AP89-AP90)/$N$3*1000</f>
        <v>4.0995091490299815</v>
      </c>
      <c r="AT112" s="33">
        <f ca="1">AR112/0.9/(AP89-AP90)/$N$3*1000</f>
        <v>2.0294432319223978</v>
      </c>
      <c r="AU112" s="32" t="s">
        <v>65</v>
      </c>
      <c r="AV112" s="21"/>
      <c r="AW112" s="29"/>
      <c r="AX112" s="29"/>
      <c r="AY112" s="29"/>
      <c r="AZ112" s="29"/>
      <c r="BA112" s="29"/>
      <c r="BB112" s="29"/>
      <c r="BC112" s="35" t="s">
        <v>23</v>
      </c>
      <c r="BE112" s="8" t="s">
        <v>10</v>
      </c>
      <c r="BF112" s="29">
        <f ca="1">BQ104</f>
        <v>-16.095624999999998</v>
      </c>
      <c r="BG112" s="29">
        <f t="shared" ca="1" si="429"/>
        <v>-149.0980859375</v>
      </c>
      <c r="BH112" s="29">
        <f t="shared" ca="1" si="430"/>
        <v>128.60271093749998</v>
      </c>
      <c r="BI112" s="29">
        <f ca="1">MIN(BF112:BH112)</f>
        <v>-149.0980859375</v>
      </c>
      <c r="BJ112" s="29">
        <f ca="1">MAX(BF112:BH112)</f>
        <v>128.60271093749998</v>
      </c>
      <c r="BK112" s="33">
        <f ca="1">-BI112/0.9/(BH89-BH90)/$N$3*1000</f>
        <v>7.5600881317515425</v>
      </c>
      <c r="BL112" s="33">
        <f ca="1">BJ112/0.9/(BH89-BH90)/$N$3*1000</f>
        <v>6.5208605634093901</v>
      </c>
      <c r="BM112" s="32" t="s">
        <v>65</v>
      </c>
      <c r="BN112" s="21"/>
      <c r="BO112" s="29"/>
      <c r="BP112" s="29"/>
      <c r="BQ112" s="29"/>
      <c r="BR112" s="29"/>
      <c r="BS112" s="29"/>
      <c r="BT112" s="29"/>
      <c r="BU112" s="35" t="s">
        <v>23</v>
      </c>
      <c r="BW112" s="8" t="s">
        <v>10</v>
      </c>
      <c r="BX112" s="29">
        <f ca="1">CI104</f>
        <v>-39.351924999999994</v>
      </c>
      <c r="BY112" s="29">
        <f t="shared" ca="1" si="431"/>
        <v>-158.5207125</v>
      </c>
      <c r="BZ112" s="29">
        <f t="shared" ca="1" si="432"/>
        <v>109.69413750000001</v>
      </c>
      <c r="CA112" s="29">
        <f ca="1">MIN(BX112:BZ112)</f>
        <v>-158.5207125</v>
      </c>
      <c r="CB112" s="29">
        <f ca="1">MAX(BX112:BZ112)</f>
        <v>109.69413750000001</v>
      </c>
      <c r="CC112" s="33">
        <f ca="1">-CA112/0.9/(BZ89-BZ90)/$N$3*1000</f>
        <v>8.0378668154761908</v>
      </c>
      <c r="CD112" s="33">
        <f ca="1">CB112/0.9/(BZ89-BZ90)/$N$3*1000</f>
        <v>5.5620925099206344</v>
      </c>
      <c r="CE112" s="32" t="s">
        <v>65</v>
      </c>
      <c r="CF112" s="21"/>
      <c r="CG112" s="29"/>
      <c r="CH112" s="29"/>
      <c r="CI112" s="29"/>
      <c r="CJ112" s="29"/>
      <c r="CK112" s="29"/>
      <c r="CL112" s="29"/>
      <c r="CM112" s="35" t="s">
        <v>23</v>
      </c>
      <c r="CO112" s="8" t="s">
        <v>10</v>
      </c>
      <c r="CP112" s="29">
        <f ca="1">DA104</f>
        <v>-36.558774999999997</v>
      </c>
      <c r="CQ112" s="29">
        <f t="shared" ca="1" si="433"/>
        <v>-109.16238472222223</v>
      </c>
      <c r="CR112" s="29">
        <f t="shared" ca="1" si="434"/>
        <v>63.704709722222233</v>
      </c>
      <c r="CS112" s="29">
        <f ca="1">MIN(CP112:CR112)</f>
        <v>-109.16238472222223</v>
      </c>
      <c r="CT112" s="29">
        <f ca="1">MAX(CP112:CR112)</f>
        <v>63.704709722222233</v>
      </c>
      <c r="CU112" s="33">
        <f ca="1">-CS112/0.9/(CR89-CR90)/$N$3*1000</f>
        <v>5.5351297367969829</v>
      </c>
      <c r="CV112" s="33">
        <f ca="1">CT112/0.9/(CR89-CR90)/$N$3*1000</f>
        <v>3.2301770802714094</v>
      </c>
      <c r="CW112" s="32" t="s">
        <v>65</v>
      </c>
      <c r="CX112" s="21"/>
      <c r="CY112" s="29"/>
      <c r="CZ112" s="29"/>
      <c r="DA112" s="29"/>
      <c r="DB112" s="29"/>
      <c r="DC112" s="29"/>
      <c r="DD112" s="29"/>
      <c r="DE112" s="35" t="s">
        <v>23</v>
      </c>
      <c r="DG112" s="8" t="s">
        <v>10</v>
      </c>
      <c r="DH112" s="29">
        <f ca="1">DS104</f>
        <v>-19.943575000000003</v>
      </c>
      <c r="DI112" s="29">
        <f t="shared" ca="1" si="435"/>
        <v>-98.832484722222233</v>
      </c>
      <c r="DJ112" s="29">
        <f t="shared" ca="1" si="436"/>
        <v>74.034609722222228</v>
      </c>
      <c r="DK112" s="29">
        <f ca="1">MIN(DH112:DJ112)</f>
        <v>-98.832484722222233</v>
      </c>
      <c r="DL112" s="29">
        <f ca="1">MAX(DH112:DJ112)</f>
        <v>74.034609722222228</v>
      </c>
      <c r="DM112" s="33">
        <f ca="1">-DK112/0.9/(DJ89-DJ90)/$N$3*1000</f>
        <v>5.0113473293895749</v>
      </c>
      <c r="DN112" s="33">
        <f ca="1">DL112/0.9/(DJ89-DJ90)/$N$3*1000</f>
        <v>3.7539594876788169</v>
      </c>
      <c r="DO112" s="32" t="s">
        <v>65</v>
      </c>
      <c r="DP112" s="21"/>
      <c r="DQ112" s="29"/>
      <c r="DR112" s="29"/>
      <c r="DS112" s="29"/>
      <c r="DT112" s="29"/>
      <c r="DU112" s="29"/>
      <c r="DV112" s="29"/>
    </row>
    <row r="113" spans="1:126" x14ac:dyDescent="0.35">
      <c r="A113" s="8">
        <f>B89</f>
        <v>3</v>
      </c>
      <c r="C113" s="8" t="s">
        <v>66</v>
      </c>
      <c r="D113" s="29">
        <f ca="1">O108</f>
        <v>39.980170332712675</v>
      </c>
      <c r="E113" s="29">
        <f t="shared" ref="E113" ca="1" si="437">P108</f>
        <v>111.71404593023256</v>
      </c>
      <c r="F113" s="29">
        <f t="shared" ref="F113" ca="1" si="438">Q108</f>
        <v>108.54292034883724</v>
      </c>
      <c r="G113" s="30"/>
      <c r="H113" s="29">
        <f ca="1">MAX(D113:F113)</f>
        <v>111.71404593023256</v>
      </c>
      <c r="I113" s="31"/>
      <c r="J113" s="33">
        <f ca="1">H113/0.9/(F89-F90)/$N$3*1000</f>
        <v>5.6645129109244898</v>
      </c>
      <c r="K113" s="29"/>
      <c r="L113" s="21"/>
      <c r="M113" s="29"/>
      <c r="N113" s="29"/>
      <c r="O113" s="29"/>
      <c r="P113" s="29"/>
      <c r="Q113" s="29"/>
      <c r="R113" s="29"/>
      <c r="S113" s="39">
        <f>T89</f>
        <v>3</v>
      </c>
      <c r="U113" s="8" t="s">
        <v>66</v>
      </c>
      <c r="V113" s="29">
        <f ca="1">AG108</f>
        <v>29.423180495987395</v>
      </c>
      <c r="W113" s="29">
        <f t="shared" ref="W113" ca="1" si="439">AH108</f>
        <v>123.0263894736842</v>
      </c>
      <c r="X113" s="29">
        <f t="shared" ref="X113" ca="1" si="440">AI108</f>
        <v>115.48830000000007</v>
      </c>
      <c r="Y113" s="30"/>
      <c r="Z113" s="29">
        <f ca="1">MAX(V113:X113)</f>
        <v>123.0263894736842</v>
      </c>
      <c r="AA113" s="31"/>
      <c r="AB113" s="33">
        <f ca="1">Z113/0.9/(X89-X90)/$N$3*1000</f>
        <v>6.2381105773693486</v>
      </c>
      <c r="AC113" s="29"/>
      <c r="AD113" s="21"/>
      <c r="AE113" s="29"/>
      <c r="AF113" s="29"/>
      <c r="AG113" s="29"/>
      <c r="AH113" s="29"/>
      <c r="AI113" s="29"/>
      <c r="AJ113" s="29"/>
      <c r="AK113" s="39">
        <f>AL89</f>
        <v>3</v>
      </c>
      <c r="AM113" s="8" t="s">
        <v>66</v>
      </c>
      <c r="AN113" s="29">
        <f ca="1">AY108</f>
        <v>13.725760204081645</v>
      </c>
      <c r="AO113" s="29">
        <f t="shared" ref="AO113" ca="1" si="441">AZ108</f>
        <v>117.17458437500001</v>
      </c>
      <c r="AP113" s="29">
        <f t="shared" ref="AP113" ca="1" si="442">BA108</f>
        <v>54.892978124999999</v>
      </c>
      <c r="AQ113" s="30"/>
      <c r="AR113" s="29">
        <f ca="1">MAX(AN113:AP113)</f>
        <v>117.17458437500001</v>
      </c>
      <c r="AS113" s="31"/>
      <c r="AT113" s="33">
        <f ca="1">AR113/0.9/(AP89-AP90)/$N$3*1000</f>
        <v>5.9413920648699294</v>
      </c>
      <c r="AU113" s="29"/>
      <c r="AV113" s="21"/>
      <c r="AW113" s="29"/>
      <c r="AX113" s="29"/>
      <c r="AY113" s="29"/>
      <c r="AZ113" s="29"/>
      <c r="BA113" s="29"/>
      <c r="BB113" s="29"/>
      <c r="BC113" s="39">
        <f>BD89</f>
        <v>3</v>
      </c>
      <c r="BE113" s="8" t="s">
        <v>66</v>
      </c>
      <c r="BF113" s="29">
        <f ca="1">BQ108</f>
        <v>21.867406901332672</v>
      </c>
      <c r="BG113" s="29">
        <f t="shared" ref="BG113" ca="1" si="443">BR108</f>
        <v>51.172045312500003</v>
      </c>
      <c r="BH113" s="29">
        <f t="shared" ref="BH113" ca="1" si="444">BS108</f>
        <v>113.99779531249999</v>
      </c>
      <c r="BI113" s="30"/>
      <c r="BJ113" s="29">
        <f ca="1">MAX(BF113:BH113)</f>
        <v>113.99779531249999</v>
      </c>
      <c r="BK113" s="31"/>
      <c r="BL113" s="33">
        <f ca="1">BJ113/0.9/(BH89-BH90)/$N$3*1000</f>
        <v>5.7803114907131814</v>
      </c>
      <c r="BM113" s="29"/>
      <c r="BN113" s="21"/>
      <c r="BO113" s="29"/>
      <c r="BP113" s="29"/>
      <c r="BQ113" s="29"/>
      <c r="BR113" s="29"/>
      <c r="BS113" s="29"/>
      <c r="BT113" s="29"/>
      <c r="BU113" s="39">
        <f>BV89</f>
        <v>3</v>
      </c>
      <c r="BW113" s="8" t="s">
        <v>66</v>
      </c>
      <c r="BX113" s="29">
        <f ca="1">CI108</f>
        <v>40.52345788863154</v>
      </c>
      <c r="BY113" s="29">
        <f t="shared" ref="BY113" ca="1" si="445">CJ108</f>
        <v>110.13992083333333</v>
      </c>
      <c r="BZ113" s="29">
        <f t="shared" ref="BZ113" ca="1" si="446">CK108</f>
        <v>109.6943541666667</v>
      </c>
      <c r="CA113" s="30"/>
      <c r="CB113" s="29">
        <f ca="1">MAX(BX113:BZ113)</f>
        <v>110.13992083333333</v>
      </c>
      <c r="CC113" s="31"/>
      <c r="CD113" s="33">
        <f ca="1">CB113/0.9/(BZ89-BZ90)/$N$3*1000</f>
        <v>5.5846961621840094</v>
      </c>
      <c r="CE113" s="29"/>
      <c r="CF113" s="21"/>
      <c r="CG113" s="29"/>
      <c r="CH113" s="29"/>
      <c r="CI113" s="29"/>
      <c r="CJ113" s="29"/>
      <c r="CK113" s="29"/>
      <c r="CL113" s="29"/>
      <c r="CM113" s="39">
        <f>CN89</f>
        <v>3</v>
      </c>
      <c r="CO113" s="8" t="s">
        <v>66</v>
      </c>
      <c r="CP113" s="29">
        <f ca="1">DA108</f>
        <v>39.064349214090527</v>
      </c>
      <c r="CQ113" s="29">
        <f t="shared" ref="CQ113" ca="1" si="447">DB108</f>
        <v>108.86380694444445</v>
      </c>
      <c r="CR113" s="29">
        <f t="shared" ref="CR113" ca="1" si="448">DC108</f>
        <v>77.615612499999941</v>
      </c>
      <c r="CS113" s="30"/>
      <c r="CT113" s="29">
        <f ca="1">MAX(CP113:CR113)</f>
        <v>108.86380694444445</v>
      </c>
      <c r="CU113" s="31"/>
      <c r="CV113" s="33">
        <f ca="1">CT113/0.9/(CR89-CR90)/$N$3*1000</f>
        <v>5.5199902110278263</v>
      </c>
      <c r="CW113" s="29"/>
      <c r="CX113" s="21"/>
      <c r="CY113" s="29"/>
      <c r="CZ113" s="29"/>
      <c r="DA113" s="29"/>
      <c r="DB113" s="29"/>
      <c r="DC113" s="29"/>
      <c r="DD113" s="29"/>
      <c r="DE113" s="39">
        <f>DF89</f>
        <v>3</v>
      </c>
      <c r="DG113" s="8" t="s">
        <v>66</v>
      </c>
      <c r="DH113" s="29">
        <f ca="1">DS108</f>
        <v>39.064349214090527</v>
      </c>
      <c r="DI113" s="29">
        <f t="shared" ref="DI113" ca="1" si="449">DT108</f>
        <v>108.86380694444445</v>
      </c>
      <c r="DJ113" s="29">
        <f t="shared" ref="DJ113" ca="1" si="450">DU108</f>
        <v>74.034512500000034</v>
      </c>
      <c r="DK113" s="30"/>
      <c r="DL113" s="29">
        <f ca="1">MAX(DH113:DJ113)</f>
        <v>108.86380694444445</v>
      </c>
      <c r="DM113" s="31"/>
      <c r="DN113" s="33">
        <f ca="1">DL113/0.9/(DJ89-DJ90)/$N$3*1000</f>
        <v>5.5199902110278263</v>
      </c>
      <c r="DO113" s="29"/>
      <c r="DP113" s="21"/>
      <c r="DQ113" s="29"/>
      <c r="DR113" s="29"/>
      <c r="DS113" s="29"/>
      <c r="DT113" s="29"/>
      <c r="DU113" s="29"/>
      <c r="DV113" s="29"/>
    </row>
    <row r="114" spans="1:126" x14ac:dyDescent="0.3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41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4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41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41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41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41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</row>
    <row r="115" spans="1:126" x14ac:dyDescent="0.35">
      <c r="S115" s="37"/>
      <c r="AK115" s="37"/>
      <c r="BC115" s="37"/>
      <c r="BU115" s="37"/>
      <c r="CM115" s="37"/>
      <c r="DE115" s="37"/>
    </row>
    <row r="116" spans="1:126" x14ac:dyDescent="0.35">
      <c r="A116" s="2" t="s">
        <v>44</v>
      </c>
      <c r="B116" s="19" t="str">
        <f ca="1">A$7</f>
        <v>21-22</v>
      </c>
      <c r="D116" s="2" t="s">
        <v>24</v>
      </c>
      <c r="E116" s="8" t="s">
        <v>56</v>
      </c>
      <c r="F116" s="9">
        <v>30</v>
      </c>
      <c r="G116" s="2" t="s">
        <v>25</v>
      </c>
      <c r="H116" s="2" t="s">
        <v>26</v>
      </c>
      <c r="N116" s="2" t="s">
        <v>54</v>
      </c>
      <c r="O116" s="8"/>
      <c r="P116" s="48">
        <f ca="1">ROUND(ABS(IF($C$2&lt;=$C$3,(F123-F124)/F125,(G123-G124)/G125)),2)</f>
        <v>4.3</v>
      </c>
      <c r="Q116" s="2" t="s">
        <v>25</v>
      </c>
      <c r="S116" s="38" t="s">
        <v>44</v>
      </c>
      <c r="T116" s="19" t="str">
        <f ca="1">S$7</f>
        <v>22-23</v>
      </c>
      <c r="V116" s="2" t="s">
        <v>24</v>
      </c>
      <c r="W116" s="8" t="s">
        <v>56</v>
      </c>
      <c r="X116" s="9">
        <v>30</v>
      </c>
      <c r="Y116" s="2" t="s">
        <v>25</v>
      </c>
      <c r="Z116" s="2" t="s">
        <v>26</v>
      </c>
      <c r="AF116" s="2" t="s">
        <v>54</v>
      </c>
      <c r="AG116" s="8"/>
      <c r="AH116" s="48">
        <f ca="1">ROUND(ABS(IF($C$2&lt;=$C$3,(X123-X124)/X125,(Y123-Y124)/Y125)),2)</f>
        <v>3.8</v>
      </c>
      <c r="AI116" s="2" t="s">
        <v>25</v>
      </c>
      <c r="AK116" s="38" t="s">
        <v>44</v>
      </c>
      <c r="AL116" s="19" t="str">
        <f ca="1">AK$7</f>
        <v>23-24</v>
      </c>
      <c r="AN116" s="2" t="s">
        <v>24</v>
      </c>
      <c r="AO116" s="8" t="s">
        <v>56</v>
      </c>
      <c r="AP116" s="9">
        <v>30</v>
      </c>
      <c r="AQ116" s="2" t="s">
        <v>25</v>
      </c>
      <c r="AR116" s="2" t="s">
        <v>26</v>
      </c>
      <c r="AX116" s="2" t="s">
        <v>54</v>
      </c>
      <c r="AY116" s="8"/>
      <c r="AZ116" s="48">
        <f ca="1">ROUND(ABS(IF($C$2&lt;=$C$3,(AP123-AP124)/AP125,(AQ123-AQ124)/AQ125)),2)</f>
        <v>3.2</v>
      </c>
      <c r="BA116" s="2" t="s">
        <v>25</v>
      </c>
      <c r="BC116" s="38" t="s">
        <v>44</v>
      </c>
      <c r="BD116" s="19" t="str">
        <f ca="1">BC$7</f>
        <v>24-25</v>
      </c>
      <c r="BF116" s="2" t="s">
        <v>24</v>
      </c>
      <c r="BG116" s="8" t="s">
        <v>56</v>
      </c>
      <c r="BH116" s="9">
        <v>30</v>
      </c>
      <c r="BI116" s="2" t="s">
        <v>25</v>
      </c>
      <c r="BJ116" s="2" t="s">
        <v>26</v>
      </c>
      <c r="BP116" s="2" t="s">
        <v>54</v>
      </c>
      <c r="BQ116" s="8"/>
      <c r="BR116" s="48">
        <f ca="1">ROUND(ABS(IF($C$2&lt;=$C$3,(BH123-BH124)/BH125,(BI123-BI124)/BI125)),2)</f>
        <v>3.2</v>
      </c>
      <c r="BS116" s="2" t="s">
        <v>25</v>
      </c>
      <c r="BU116" s="38" t="s">
        <v>44</v>
      </c>
      <c r="BV116" s="19" t="str">
        <f ca="1">BU$7</f>
        <v>25-26</v>
      </c>
      <c r="BX116" s="2" t="s">
        <v>24</v>
      </c>
      <c r="BY116" s="8" t="s">
        <v>56</v>
      </c>
      <c r="BZ116" s="9">
        <v>30</v>
      </c>
      <c r="CA116" s="2" t="s">
        <v>25</v>
      </c>
      <c r="CB116" s="2" t="s">
        <v>26</v>
      </c>
      <c r="CH116" s="2" t="s">
        <v>54</v>
      </c>
      <c r="CI116" s="8"/>
      <c r="CJ116" s="48">
        <f ca="1">ROUND(ABS(IF($C$2&lt;=$C$3,(BZ123-BZ124)/BZ125,(CA123-CA124)/CA125)),2)</f>
        <v>4.2</v>
      </c>
      <c r="CK116" s="2" t="s">
        <v>25</v>
      </c>
      <c r="CM116" s="38" t="s">
        <v>44</v>
      </c>
      <c r="CN116" s="19" t="str">
        <f ca="1">CM$7</f>
        <v>26-27</v>
      </c>
      <c r="CP116" s="2" t="s">
        <v>24</v>
      </c>
      <c r="CQ116" s="8" t="s">
        <v>56</v>
      </c>
      <c r="CR116" s="9">
        <v>30</v>
      </c>
      <c r="CS116" s="2" t="s">
        <v>25</v>
      </c>
      <c r="CT116" s="2" t="s">
        <v>26</v>
      </c>
      <c r="CZ116" s="2" t="s">
        <v>54</v>
      </c>
      <c r="DA116" s="8"/>
      <c r="DB116" s="48">
        <f ca="1">ROUND(ABS(IF($C$2&lt;=$C$3,(CR123-CR124)/CR125,(CS123-CS124)/CS125)),2)</f>
        <v>3.6</v>
      </c>
      <c r="DC116" s="2" t="s">
        <v>25</v>
      </c>
      <c r="DE116" s="38" t="s">
        <v>44</v>
      </c>
      <c r="DF116" s="19" t="str">
        <f ca="1">DE$7</f>
        <v>-</v>
      </c>
      <c r="DH116" s="2" t="s">
        <v>24</v>
      </c>
      <c r="DI116" s="8" t="s">
        <v>56</v>
      </c>
      <c r="DJ116" s="9">
        <v>30</v>
      </c>
      <c r="DK116" s="2" t="s">
        <v>25</v>
      </c>
      <c r="DL116" s="2" t="s">
        <v>26</v>
      </c>
      <c r="DR116" s="2" t="s">
        <v>54</v>
      </c>
      <c r="DS116" s="8"/>
      <c r="DT116" s="48">
        <f ca="1">ROUND(ABS(IF($C$2&lt;=$C$3,(DJ123-DJ124)/DJ125,(DK123-DK124)/DK125)),2)</f>
        <v>3.6</v>
      </c>
      <c r="DU116" s="2" t="s">
        <v>25</v>
      </c>
    </row>
    <row r="117" spans="1:126" x14ac:dyDescent="0.35">
      <c r="A117" s="2" t="s">
        <v>68</v>
      </c>
      <c r="B117" s="19">
        <f>MAX(1,B89-1)</f>
        <v>2</v>
      </c>
      <c r="E117" s="8" t="s">
        <v>57</v>
      </c>
      <c r="F117" s="9">
        <v>60</v>
      </c>
      <c r="G117" s="2" t="s">
        <v>25</v>
      </c>
      <c r="H117" s="2" t="s">
        <v>27</v>
      </c>
      <c r="O117" s="8" t="s">
        <v>32</v>
      </c>
      <c r="P117" s="19">
        <f ca="1">ROUND(ABS((D125-D126)/P116),2)</f>
        <v>47.23</v>
      </c>
      <c r="Q117" s="17" t="s">
        <v>55</v>
      </c>
      <c r="S117" s="38" t="s">
        <v>68</v>
      </c>
      <c r="T117" s="19">
        <f>MAX(1,T89-1)</f>
        <v>2</v>
      </c>
      <c r="W117" s="8" t="s">
        <v>57</v>
      </c>
      <c r="X117" s="9">
        <v>60</v>
      </c>
      <c r="Y117" s="2" t="s">
        <v>25</v>
      </c>
      <c r="Z117" s="2" t="s">
        <v>27</v>
      </c>
      <c r="AG117" s="8" t="s">
        <v>32</v>
      </c>
      <c r="AH117" s="19">
        <f ca="1">ROUND(ABS((V125-V126)/AH116),2)</f>
        <v>47.23</v>
      </c>
      <c r="AI117" s="17" t="s">
        <v>55</v>
      </c>
      <c r="AK117" s="38" t="s">
        <v>68</v>
      </c>
      <c r="AL117" s="19">
        <f>MAX(1,AL89-1)</f>
        <v>2</v>
      </c>
      <c r="AO117" s="8" t="s">
        <v>57</v>
      </c>
      <c r="AP117" s="9">
        <v>60</v>
      </c>
      <c r="AQ117" s="2" t="s">
        <v>25</v>
      </c>
      <c r="AR117" s="2" t="s">
        <v>27</v>
      </c>
      <c r="AY117" s="8" t="s">
        <v>32</v>
      </c>
      <c r="AZ117" s="19">
        <f ca="1">ROUND(ABS((AN125-AN126)/AZ116),2)</f>
        <v>39.200000000000003</v>
      </c>
      <c r="BA117" s="17" t="s">
        <v>55</v>
      </c>
      <c r="BC117" s="38" t="s">
        <v>68</v>
      </c>
      <c r="BD117" s="19">
        <f>MAX(1,BD89-1)</f>
        <v>2</v>
      </c>
      <c r="BG117" s="8" t="s">
        <v>57</v>
      </c>
      <c r="BH117" s="9">
        <v>60</v>
      </c>
      <c r="BI117" s="2" t="s">
        <v>25</v>
      </c>
      <c r="BJ117" s="2" t="s">
        <v>27</v>
      </c>
      <c r="BQ117" s="8" t="s">
        <v>32</v>
      </c>
      <c r="BR117" s="19">
        <f ca="1">ROUND(ABS((BF125-BF126)/BR116),2)</f>
        <v>51.46</v>
      </c>
      <c r="BS117" s="17" t="s">
        <v>55</v>
      </c>
      <c r="BU117" s="38" t="s">
        <v>68</v>
      </c>
      <c r="BV117" s="19">
        <f>MAX(1,BV89-1)</f>
        <v>2</v>
      </c>
      <c r="BY117" s="8" t="s">
        <v>57</v>
      </c>
      <c r="BZ117" s="9">
        <v>60</v>
      </c>
      <c r="CA117" s="2" t="s">
        <v>25</v>
      </c>
      <c r="CB117" s="2" t="s">
        <v>27</v>
      </c>
      <c r="CI117" s="8" t="s">
        <v>32</v>
      </c>
      <c r="CJ117" s="19">
        <f ca="1">ROUND(ABS((BX125-BX126)/CJ116),2)</f>
        <v>51.46</v>
      </c>
      <c r="CK117" s="17" t="s">
        <v>55</v>
      </c>
      <c r="CM117" s="38" t="s">
        <v>68</v>
      </c>
      <c r="CN117" s="19">
        <f>MAX(1,CN89-1)</f>
        <v>2</v>
      </c>
      <c r="CQ117" s="8" t="s">
        <v>57</v>
      </c>
      <c r="CR117" s="9">
        <v>60</v>
      </c>
      <c r="CS117" s="2" t="s">
        <v>25</v>
      </c>
      <c r="CT117" s="2" t="s">
        <v>27</v>
      </c>
      <c r="DA117" s="8" t="s">
        <v>32</v>
      </c>
      <c r="DB117" s="19">
        <f ca="1">ROUND(ABS((CP125-CP126)/DB116),2)</f>
        <v>51.46</v>
      </c>
      <c r="DC117" s="17" t="s">
        <v>55</v>
      </c>
      <c r="DE117" s="38" t="s">
        <v>68</v>
      </c>
      <c r="DF117" s="19">
        <f>MAX(1,DF89-1)</f>
        <v>2</v>
      </c>
      <c r="DI117" s="8" t="s">
        <v>57</v>
      </c>
      <c r="DJ117" s="9">
        <v>60</v>
      </c>
      <c r="DK117" s="2" t="s">
        <v>25</v>
      </c>
      <c r="DL117" s="2" t="s">
        <v>27</v>
      </c>
      <c r="DS117" s="8" t="s">
        <v>32</v>
      </c>
      <c r="DT117" s="19">
        <f ca="1">ROUND(ABS((DH125-DH126)/DT116),2)</f>
        <v>51.46</v>
      </c>
      <c r="DU117" s="17" t="s">
        <v>55</v>
      </c>
    </row>
    <row r="118" spans="1:126" x14ac:dyDescent="0.35">
      <c r="B118" s="25" t="str">
        <f>IF(B117=B89,"duplicato","")</f>
        <v/>
      </c>
      <c r="E118" s="8" t="s">
        <v>28</v>
      </c>
      <c r="F118" s="42">
        <f>$N$4</f>
        <v>4</v>
      </c>
      <c r="G118" s="2" t="s">
        <v>25</v>
      </c>
      <c r="H118" s="2" t="s">
        <v>29</v>
      </c>
      <c r="O118" s="8" t="s">
        <v>33</v>
      </c>
      <c r="P118" s="19">
        <f ca="1">ROUND(ABS((E125-E126)/P116),2)</f>
        <v>29.46</v>
      </c>
      <c r="Q118" s="17" t="s">
        <v>55</v>
      </c>
      <c r="S118" s="38"/>
      <c r="T118" s="25" t="str">
        <f>IF(T117=T89,"duplicato","")</f>
        <v/>
      </c>
      <c r="W118" s="8" t="s">
        <v>28</v>
      </c>
      <c r="X118" s="42">
        <f>$N$4</f>
        <v>4</v>
      </c>
      <c r="Y118" s="2" t="s">
        <v>25</v>
      </c>
      <c r="Z118" s="2" t="s">
        <v>29</v>
      </c>
      <c r="AG118" s="8" t="s">
        <v>33</v>
      </c>
      <c r="AH118" s="19">
        <f ca="1">ROUND(ABS((W125-W126)/AH116),2)</f>
        <v>29.46</v>
      </c>
      <c r="AI118" s="17" t="s">
        <v>55</v>
      </c>
      <c r="AK118" s="38"/>
      <c r="AL118" s="25" t="str">
        <f>IF(AL117=AL89,"duplicato","")</f>
        <v/>
      </c>
      <c r="AO118" s="8" t="s">
        <v>28</v>
      </c>
      <c r="AP118" s="42">
        <f>$N$4</f>
        <v>4</v>
      </c>
      <c r="AQ118" s="2" t="s">
        <v>25</v>
      </c>
      <c r="AR118" s="2" t="s">
        <v>29</v>
      </c>
      <c r="AY118" s="8" t="s">
        <v>33</v>
      </c>
      <c r="AZ118" s="19">
        <f ca="1">ROUND(ABS((AO125-AO126)/AZ116),2)</f>
        <v>25.28</v>
      </c>
      <c r="BA118" s="17" t="s">
        <v>55</v>
      </c>
      <c r="BC118" s="38"/>
      <c r="BD118" s="25" t="str">
        <f>IF(BD117=BD89,"duplicato","")</f>
        <v/>
      </c>
      <c r="BG118" s="8" t="s">
        <v>28</v>
      </c>
      <c r="BH118" s="42">
        <f>$N$4</f>
        <v>4</v>
      </c>
      <c r="BI118" s="2" t="s">
        <v>25</v>
      </c>
      <c r="BJ118" s="2" t="s">
        <v>29</v>
      </c>
      <c r="BQ118" s="8" t="s">
        <v>33</v>
      </c>
      <c r="BR118" s="19">
        <f ca="1">ROUND(ABS((BG125-BG126)/BR116),2)</f>
        <v>31.99</v>
      </c>
      <c r="BS118" s="17" t="s">
        <v>55</v>
      </c>
      <c r="BU118" s="38"/>
      <c r="BV118" s="25" t="str">
        <f>IF(BV117=BV89,"duplicato","")</f>
        <v/>
      </c>
      <c r="BY118" s="8" t="s">
        <v>28</v>
      </c>
      <c r="BZ118" s="42">
        <f>$N$4</f>
        <v>4</v>
      </c>
      <c r="CA118" s="2" t="s">
        <v>25</v>
      </c>
      <c r="CB118" s="2" t="s">
        <v>29</v>
      </c>
      <c r="CI118" s="8" t="s">
        <v>33</v>
      </c>
      <c r="CJ118" s="19">
        <f ca="1">ROUND(ABS((BY125-BY126)/CJ116),2)</f>
        <v>31.99</v>
      </c>
      <c r="CK118" s="17" t="s">
        <v>55</v>
      </c>
      <c r="CM118" s="38"/>
      <c r="CN118" s="25" t="str">
        <f>IF(CN117=CN89,"duplicato","")</f>
        <v/>
      </c>
      <c r="CQ118" s="8" t="s">
        <v>28</v>
      </c>
      <c r="CR118" s="42">
        <f>$N$4</f>
        <v>4</v>
      </c>
      <c r="CS118" s="2" t="s">
        <v>25</v>
      </c>
      <c r="CT118" s="2" t="s">
        <v>29</v>
      </c>
      <c r="DA118" s="8" t="s">
        <v>33</v>
      </c>
      <c r="DB118" s="19">
        <f ca="1">ROUND(ABS((CQ125-CQ126)/DB116),2)</f>
        <v>31.99</v>
      </c>
      <c r="DC118" s="17" t="s">
        <v>55</v>
      </c>
      <c r="DE118" s="38"/>
      <c r="DF118" s="25" t="str">
        <f>IF(DF117=DF89,"duplicato","")</f>
        <v/>
      </c>
      <c r="DI118" s="8" t="s">
        <v>28</v>
      </c>
      <c r="DJ118" s="42">
        <f>$N$4</f>
        <v>4</v>
      </c>
      <c r="DK118" s="2" t="s">
        <v>25</v>
      </c>
      <c r="DL118" s="2" t="s">
        <v>29</v>
      </c>
      <c r="DS118" s="8" t="s">
        <v>33</v>
      </c>
      <c r="DT118" s="19">
        <f ca="1">ROUND(ABS((DI125-DI126)/DT116),2)</f>
        <v>31.99</v>
      </c>
      <c r="DU118" s="17" t="s">
        <v>55</v>
      </c>
    </row>
    <row r="119" spans="1:126" x14ac:dyDescent="0.35">
      <c r="E119" s="8" t="s">
        <v>47</v>
      </c>
      <c r="F119" s="9">
        <v>35</v>
      </c>
      <c r="G119" s="2" t="s">
        <v>25</v>
      </c>
      <c r="H119" s="2" t="s">
        <v>49</v>
      </c>
      <c r="S119" s="38"/>
      <c r="W119" s="8" t="s">
        <v>47</v>
      </c>
      <c r="X119" s="9">
        <v>35</v>
      </c>
      <c r="Y119" s="2" t="s">
        <v>25</v>
      </c>
      <c r="Z119" s="2" t="s">
        <v>49</v>
      </c>
      <c r="AK119" s="38"/>
      <c r="AO119" s="8" t="s">
        <v>47</v>
      </c>
      <c r="AP119" s="9">
        <v>35</v>
      </c>
      <c r="AQ119" s="2" t="s">
        <v>25</v>
      </c>
      <c r="AR119" s="2" t="s">
        <v>49</v>
      </c>
      <c r="BC119" s="38"/>
      <c r="BG119" s="8" t="s">
        <v>47</v>
      </c>
      <c r="BH119" s="9">
        <v>15</v>
      </c>
      <c r="BI119" s="2" t="s">
        <v>25</v>
      </c>
      <c r="BJ119" s="2" t="s">
        <v>49</v>
      </c>
      <c r="BU119" s="38"/>
      <c r="BY119" s="8" t="s">
        <v>47</v>
      </c>
      <c r="BZ119" s="9">
        <v>35</v>
      </c>
      <c r="CA119" s="2" t="s">
        <v>25</v>
      </c>
      <c r="CB119" s="2" t="s">
        <v>49</v>
      </c>
      <c r="CM119" s="38"/>
      <c r="CQ119" s="8" t="s">
        <v>47</v>
      </c>
      <c r="CR119" s="9">
        <v>35</v>
      </c>
      <c r="CS119" s="2" t="s">
        <v>25</v>
      </c>
      <c r="CT119" s="2" t="s">
        <v>49</v>
      </c>
      <c r="DE119" s="38"/>
      <c r="DI119" s="8" t="s">
        <v>47</v>
      </c>
      <c r="DJ119" s="9">
        <v>35</v>
      </c>
      <c r="DK119" s="2" t="s">
        <v>25</v>
      </c>
      <c r="DL119" s="2" t="s">
        <v>49</v>
      </c>
    </row>
    <row r="120" spans="1:126" x14ac:dyDescent="0.35">
      <c r="E120" s="8" t="s">
        <v>48</v>
      </c>
      <c r="F120" s="9">
        <v>35</v>
      </c>
      <c r="G120" s="2" t="s">
        <v>25</v>
      </c>
      <c r="H120" s="2" t="s">
        <v>50</v>
      </c>
      <c r="S120" s="38"/>
      <c r="W120" s="8" t="s">
        <v>48</v>
      </c>
      <c r="X120" s="9">
        <v>35</v>
      </c>
      <c r="Y120" s="2" t="s">
        <v>25</v>
      </c>
      <c r="Z120" s="2" t="s">
        <v>50</v>
      </c>
      <c r="AK120" s="38"/>
      <c r="AO120" s="8" t="s">
        <v>48</v>
      </c>
      <c r="AP120" s="9">
        <v>15</v>
      </c>
      <c r="AQ120" s="2" t="s">
        <v>25</v>
      </c>
      <c r="AR120" s="2" t="s">
        <v>50</v>
      </c>
      <c r="BC120" s="38"/>
      <c r="BG120" s="8" t="s">
        <v>48</v>
      </c>
      <c r="BH120" s="9">
        <v>35</v>
      </c>
      <c r="BI120" s="2" t="s">
        <v>25</v>
      </c>
      <c r="BJ120" s="2" t="s">
        <v>50</v>
      </c>
      <c r="BU120" s="38"/>
      <c r="BY120" s="8" t="s">
        <v>48</v>
      </c>
      <c r="BZ120" s="9">
        <v>35</v>
      </c>
      <c r="CA120" s="2" t="s">
        <v>25</v>
      </c>
      <c r="CB120" s="2" t="s">
        <v>50</v>
      </c>
      <c r="CM120" s="38"/>
      <c r="CQ120" s="8" t="s">
        <v>48</v>
      </c>
      <c r="CR120" s="9">
        <v>15</v>
      </c>
      <c r="CS120" s="2" t="s">
        <v>25</v>
      </c>
      <c r="CT120" s="2" t="s">
        <v>50</v>
      </c>
      <c r="DE120" s="38"/>
      <c r="DI120" s="8" t="s">
        <v>48</v>
      </c>
      <c r="DJ120" s="9">
        <v>35</v>
      </c>
      <c r="DK120" s="2" t="s">
        <v>25</v>
      </c>
      <c r="DL120" s="2" t="s">
        <v>50</v>
      </c>
    </row>
    <row r="121" spans="1:126" x14ac:dyDescent="0.35">
      <c r="S121" s="38"/>
      <c r="AK121" s="38"/>
      <c r="BC121" s="38"/>
      <c r="BU121" s="38"/>
      <c r="CM121" s="38"/>
      <c r="DE121" s="38"/>
    </row>
    <row r="122" spans="1:126" x14ac:dyDescent="0.35">
      <c r="A122" s="2" t="s">
        <v>30</v>
      </c>
      <c r="D122" s="20" t="s">
        <v>32</v>
      </c>
      <c r="E122" s="20" t="s">
        <v>33</v>
      </c>
      <c r="F122" s="20" t="s">
        <v>34</v>
      </c>
      <c r="G122" s="20" t="s">
        <v>35</v>
      </c>
      <c r="H122" s="20" t="s">
        <v>36</v>
      </c>
      <c r="I122" s="20" t="s">
        <v>37</v>
      </c>
      <c r="J122" s="23" t="s">
        <v>39</v>
      </c>
      <c r="K122" s="23" t="s">
        <v>40</v>
      </c>
      <c r="L122" s="23" t="s">
        <v>41</v>
      </c>
      <c r="M122" s="23" t="s">
        <v>42</v>
      </c>
      <c r="N122" s="23" t="s">
        <v>53</v>
      </c>
      <c r="O122" s="20" t="s">
        <v>32</v>
      </c>
      <c r="P122" s="23" t="s">
        <v>51</v>
      </c>
      <c r="Q122" s="23" t="s">
        <v>52</v>
      </c>
      <c r="S122" s="38" t="s">
        <v>30</v>
      </c>
      <c r="V122" s="20" t="s">
        <v>32</v>
      </c>
      <c r="W122" s="20" t="s">
        <v>33</v>
      </c>
      <c r="X122" s="20" t="s">
        <v>34</v>
      </c>
      <c r="Y122" s="20" t="s">
        <v>35</v>
      </c>
      <c r="Z122" s="20" t="s">
        <v>36</v>
      </c>
      <c r="AA122" s="20" t="s">
        <v>37</v>
      </c>
      <c r="AB122" s="23" t="s">
        <v>39</v>
      </c>
      <c r="AC122" s="23" t="s">
        <v>40</v>
      </c>
      <c r="AD122" s="23" t="s">
        <v>41</v>
      </c>
      <c r="AE122" s="23" t="s">
        <v>42</v>
      </c>
      <c r="AF122" s="23" t="s">
        <v>53</v>
      </c>
      <c r="AG122" s="20" t="s">
        <v>32</v>
      </c>
      <c r="AH122" s="23" t="s">
        <v>51</v>
      </c>
      <c r="AI122" s="23" t="s">
        <v>52</v>
      </c>
      <c r="AK122" s="38" t="s">
        <v>30</v>
      </c>
      <c r="AN122" s="20" t="s">
        <v>32</v>
      </c>
      <c r="AO122" s="20" t="s">
        <v>33</v>
      </c>
      <c r="AP122" s="20" t="s">
        <v>34</v>
      </c>
      <c r="AQ122" s="20" t="s">
        <v>35</v>
      </c>
      <c r="AR122" s="20" t="s">
        <v>36</v>
      </c>
      <c r="AS122" s="20" t="s">
        <v>37</v>
      </c>
      <c r="AT122" s="23" t="s">
        <v>39</v>
      </c>
      <c r="AU122" s="23" t="s">
        <v>40</v>
      </c>
      <c r="AV122" s="23" t="s">
        <v>41</v>
      </c>
      <c r="AW122" s="23" t="s">
        <v>42</v>
      </c>
      <c r="AX122" s="23" t="s">
        <v>53</v>
      </c>
      <c r="AY122" s="20" t="s">
        <v>32</v>
      </c>
      <c r="AZ122" s="23" t="s">
        <v>51</v>
      </c>
      <c r="BA122" s="23" t="s">
        <v>52</v>
      </c>
      <c r="BC122" s="38" t="s">
        <v>30</v>
      </c>
      <c r="BF122" s="20" t="s">
        <v>32</v>
      </c>
      <c r="BG122" s="20" t="s">
        <v>33</v>
      </c>
      <c r="BH122" s="20" t="s">
        <v>34</v>
      </c>
      <c r="BI122" s="20" t="s">
        <v>35</v>
      </c>
      <c r="BJ122" s="20" t="s">
        <v>36</v>
      </c>
      <c r="BK122" s="20" t="s">
        <v>37</v>
      </c>
      <c r="BL122" s="23" t="s">
        <v>39</v>
      </c>
      <c r="BM122" s="23" t="s">
        <v>40</v>
      </c>
      <c r="BN122" s="23" t="s">
        <v>41</v>
      </c>
      <c r="BO122" s="23" t="s">
        <v>42</v>
      </c>
      <c r="BP122" s="23" t="s">
        <v>53</v>
      </c>
      <c r="BQ122" s="20" t="s">
        <v>32</v>
      </c>
      <c r="BR122" s="23" t="s">
        <v>51</v>
      </c>
      <c r="BS122" s="23" t="s">
        <v>52</v>
      </c>
      <c r="BU122" s="38" t="s">
        <v>30</v>
      </c>
      <c r="BX122" s="20" t="s">
        <v>32</v>
      </c>
      <c r="BY122" s="20" t="s">
        <v>33</v>
      </c>
      <c r="BZ122" s="20" t="s">
        <v>34</v>
      </c>
      <c r="CA122" s="20" t="s">
        <v>35</v>
      </c>
      <c r="CB122" s="20" t="s">
        <v>36</v>
      </c>
      <c r="CC122" s="20" t="s">
        <v>37</v>
      </c>
      <c r="CD122" s="23" t="s">
        <v>39</v>
      </c>
      <c r="CE122" s="23" t="s">
        <v>40</v>
      </c>
      <c r="CF122" s="23" t="s">
        <v>41</v>
      </c>
      <c r="CG122" s="23" t="s">
        <v>42</v>
      </c>
      <c r="CH122" s="23" t="s">
        <v>53</v>
      </c>
      <c r="CI122" s="20" t="s">
        <v>32</v>
      </c>
      <c r="CJ122" s="23" t="s">
        <v>51</v>
      </c>
      <c r="CK122" s="23" t="s">
        <v>52</v>
      </c>
      <c r="CM122" s="38" t="s">
        <v>30</v>
      </c>
      <c r="CP122" s="20" t="s">
        <v>32</v>
      </c>
      <c r="CQ122" s="20" t="s">
        <v>33</v>
      </c>
      <c r="CR122" s="20" t="s">
        <v>34</v>
      </c>
      <c r="CS122" s="20" t="s">
        <v>35</v>
      </c>
      <c r="CT122" s="20" t="s">
        <v>36</v>
      </c>
      <c r="CU122" s="20" t="s">
        <v>37</v>
      </c>
      <c r="CV122" s="23" t="s">
        <v>39</v>
      </c>
      <c r="CW122" s="23" t="s">
        <v>40</v>
      </c>
      <c r="CX122" s="23" t="s">
        <v>41</v>
      </c>
      <c r="CY122" s="23" t="s">
        <v>42</v>
      </c>
      <c r="CZ122" s="23" t="s">
        <v>53</v>
      </c>
      <c r="DA122" s="20" t="s">
        <v>32</v>
      </c>
      <c r="DB122" s="23" t="s">
        <v>51</v>
      </c>
      <c r="DC122" s="23" t="s">
        <v>52</v>
      </c>
      <c r="DE122" s="38" t="s">
        <v>30</v>
      </c>
      <c r="DH122" s="20" t="s">
        <v>32</v>
      </c>
      <c r="DI122" s="20" t="s">
        <v>33</v>
      </c>
      <c r="DJ122" s="20" t="s">
        <v>34</v>
      </c>
      <c r="DK122" s="20" t="s">
        <v>35</v>
      </c>
      <c r="DL122" s="20" t="s">
        <v>36</v>
      </c>
      <c r="DM122" s="20" t="s">
        <v>37</v>
      </c>
      <c r="DN122" s="23" t="s">
        <v>39</v>
      </c>
      <c r="DO122" s="23" t="s">
        <v>40</v>
      </c>
      <c r="DP122" s="23" t="s">
        <v>41</v>
      </c>
      <c r="DQ122" s="23" t="s">
        <v>42</v>
      </c>
      <c r="DR122" s="23" t="s">
        <v>53</v>
      </c>
      <c r="DS122" s="20" t="s">
        <v>32</v>
      </c>
      <c r="DT122" s="23" t="s">
        <v>51</v>
      </c>
      <c r="DU122" s="23" t="s">
        <v>52</v>
      </c>
    </row>
    <row r="123" spans="1:126" x14ac:dyDescent="0.35">
      <c r="A123" s="8" t="s">
        <v>31</v>
      </c>
      <c r="B123" s="8">
        <f>($H$2-B117)*4+1</f>
        <v>13</v>
      </c>
      <c r="C123" s="8" t="s">
        <v>11</v>
      </c>
      <c r="D123" s="6">
        <f ca="1">INDEX(E$7:E$30,B123,1)</f>
        <v>-72.284999999999997</v>
      </c>
      <c r="E123" s="6">
        <f ca="1">INDEX(F$7:F$30,B123,1)</f>
        <v>-45.421999999999997</v>
      </c>
      <c r="F123" s="6">
        <f ca="1">INDEX(G$7:G$30,B123,1)</f>
        <v>174.33799999999999</v>
      </c>
      <c r="G123" s="6">
        <f ca="1">INDEX(H$7:H$30,B123,1)</f>
        <v>64.804000000000002</v>
      </c>
      <c r="H123" s="6">
        <f ca="1">INDEX(I$7:I$30,B123,1)</f>
        <v>10.279</v>
      </c>
      <c r="I123" s="6">
        <f ca="1">INDEX(J$7:J$30,B123,1)</f>
        <v>15.122</v>
      </c>
      <c r="J123" s="24">
        <f ca="1">(ABS(F123)+ABS(H123))*SIGN(F123)</f>
        <v>184.61699999999999</v>
      </c>
      <c r="K123" s="24">
        <f ca="1">(ABS(G123)+ABS(I123))*SIGN(G123)</f>
        <v>79.926000000000002</v>
      </c>
      <c r="L123" s="24">
        <f ca="1">(ABS(J123)+0.3*ABS(K123))*SIGN(J123)</f>
        <v>208.59479999999999</v>
      </c>
      <c r="M123" s="24">
        <f t="shared" ref="M123:M126" ca="1" si="451">(ABS(K123)+0.3*ABS(J123))*SIGN(K123)</f>
        <v>135.31110000000001</v>
      </c>
      <c r="N123" s="24">
        <f ca="1">IF($C$2&lt;=$C$3,L123,M123)</f>
        <v>208.59479999999999</v>
      </c>
      <c r="O123" s="48">
        <f ca="1">D123</f>
        <v>-72.284999999999997</v>
      </c>
      <c r="P123" s="48">
        <f ca="1">E123+N123</f>
        <v>163.1728</v>
      </c>
      <c r="Q123" s="48">
        <f ca="1">E123-N123</f>
        <v>-254.01679999999999</v>
      </c>
      <c r="S123" s="39" t="s">
        <v>31</v>
      </c>
      <c r="T123" s="8">
        <f>($H$2-T117)*4+1</f>
        <v>13</v>
      </c>
      <c r="U123" s="8" t="s">
        <v>11</v>
      </c>
      <c r="V123" s="6">
        <f ca="1">INDEX(W$7:W$30,T123,1)</f>
        <v>-51.662999999999997</v>
      </c>
      <c r="W123" s="6">
        <f ca="1">INDEX(X$7:X$30,T123,1)</f>
        <v>-32.222999999999999</v>
      </c>
      <c r="X123" s="6">
        <f ca="1">INDEX(Y$7:Y$30,T123,1)</f>
        <v>175.791</v>
      </c>
      <c r="Y123" s="6">
        <f ca="1">INDEX(Z$7:Z$30,T123,1)</f>
        <v>65.197999999999993</v>
      </c>
      <c r="Z123" s="6">
        <f ca="1">INDEX(AA$7:AA$30,T123,1)</f>
        <v>10.366</v>
      </c>
      <c r="AA123" s="6">
        <f ca="1">INDEX(AB$7:AB$30,T123,1)</f>
        <v>15.25</v>
      </c>
      <c r="AB123" s="24">
        <f ca="1">(ABS(X123)+ABS(Z123))*SIGN(X123)</f>
        <v>186.15699999999998</v>
      </c>
      <c r="AC123" s="24">
        <f ca="1">(ABS(Y123)+ABS(AA123))*SIGN(Y123)</f>
        <v>80.447999999999993</v>
      </c>
      <c r="AD123" s="24">
        <f ca="1">(ABS(AB123)+0.3*ABS(AC123))*SIGN(AB123)</f>
        <v>210.29139999999998</v>
      </c>
      <c r="AE123" s="24">
        <f t="shared" ref="AE123:AE126" ca="1" si="452">(ABS(AC123)+0.3*ABS(AB123))*SIGN(AC123)</f>
        <v>136.29509999999999</v>
      </c>
      <c r="AF123" s="24">
        <f ca="1">IF($C$2&lt;=$C$3,AD123,AE123)</f>
        <v>210.29139999999998</v>
      </c>
      <c r="AG123" s="48">
        <f ca="1">V123</f>
        <v>-51.662999999999997</v>
      </c>
      <c r="AH123" s="48">
        <f ca="1">W123+AF123</f>
        <v>178.0684</v>
      </c>
      <c r="AI123" s="48">
        <f ca="1">W123-AF123</f>
        <v>-242.51439999999997</v>
      </c>
      <c r="AK123" s="39" t="s">
        <v>31</v>
      </c>
      <c r="AL123" s="8">
        <f>($H$2-AL117)*4+1</f>
        <v>13</v>
      </c>
      <c r="AM123" s="8" t="s">
        <v>11</v>
      </c>
      <c r="AN123" s="6">
        <f ca="1">INDEX(AO$7:AO$30,AL123,1)</f>
        <v>-33.052</v>
      </c>
      <c r="AO123" s="6">
        <f ca="1">INDEX(AP$7:AP$30,AL123,1)</f>
        <v>-21.091000000000001</v>
      </c>
      <c r="AP123" s="6">
        <f ca="1">INDEX(AQ$7:AQ$30,AL123,1)</f>
        <v>155.18799999999999</v>
      </c>
      <c r="AQ123" s="6">
        <f ca="1">INDEX(AR$7:AR$30,AL123,1)</f>
        <v>57.523000000000003</v>
      </c>
      <c r="AR123" s="6">
        <f ca="1">INDEX(AS$7:AS$30,AL123,1)</f>
        <v>9.1609999999999996</v>
      </c>
      <c r="AS123" s="6">
        <f ca="1">INDEX(AT$7:AT$30,AL123,1)</f>
        <v>13.478</v>
      </c>
      <c r="AT123" s="24">
        <f ca="1">(ABS(AP123)+ABS(AR123))*SIGN(AP123)</f>
        <v>164.34899999999999</v>
      </c>
      <c r="AU123" s="24">
        <f ca="1">(ABS(AQ123)+ABS(AS123))*SIGN(AQ123)</f>
        <v>71.001000000000005</v>
      </c>
      <c r="AV123" s="24">
        <f ca="1">(ABS(AT123)+0.3*ABS(AU123))*SIGN(AT123)</f>
        <v>185.64929999999998</v>
      </c>
      <c r="AW123" s="24">
        <f t="shared" ref="AW123:AW126" ca="1" si="453">(ABS(AU123)+0.3*ABS(AT123))*SIGN(AU123)</f>
        <v>120.3057</v>
      </c>
      <c r="AX123" s="24">
        <f ca="1">IF($C$2&lt;=$C$3,AV123,AW123)</f>
        <v>185.64929999999998</v>
      </c>
      <c r="AY123" s="48">
        <f ca="1">AN123</f>
        <v>-33.052</v>
      </c>
      <c r="AZ123" s="48">
        <f ca="1">AO123+AX123</f>
        <v>164.55829999999997</v>
      </c>
      <c r="BA123" s="48">
        <f ca="1">AO123-AX123</f>
        <v>-206.74029999999999</v>
      </c>
      <c r="BC123" s="39" t="s">
        <v>31</v>
      </c>
      <c r="BD123" s="8">
        <f>($H$2-BD117)*4+1</f>
        <v>13</v>
      </c>
      <c r="BE123" s="8" t="s">
        <v>11</v>
      </c>
      <c r="BF123" s="6">
        <f ca="1">INDEX(BG$7:BG$30,BD123,1)</f>
        <v>-43.734999999999999</v>
      </c>
      <c r="BG123" s="6">
        <f ca="1">INDEX(BH$7:BH$30,BD123,1)</f>
        <v>-27.34</v>
      </c>
      <c r="BH123" s="6">
        <f ca="1">INDEX(BI$7:BI$30,BD123,1)</f>
        <v>87.206000000000003</v>
      </c>
      <c r="BI123" s="6">
        <f ca="1">INDEX(BJ$7:BJ$30,BD123,1)</f>
        <v>32.215000000000003</v>
      </c>
      <c r="BJ123" s="6">
        <f ca="1">INDEX(BK$7:BK$30,BD123,1)</f>
        <v>5.1420000000000003</v>
      </c>
      <c r="BK123" s="6">
        <f ca="1">INDEX(BL$7:BL$30,BD123,1)</f>
        <v>7.5650000000000004</v>
      </c>
      <c r="BL123" s="24">
        <f ca="1">(ABS(BH123)+ABS(BJ123))*SIGN(BH123)</f>
        <v>92.347999999999999</v>
      </c>
      <c r="BM123" s="24">
        <f ca="1">(ABS(BI123)+ABS(BK123))*SIGN(BI123)</f>
        <v>39.78</v>
      </c>
      <c r="BN123" s="24">
        <f ca="1">(ABS(BL123)+0.3*ABS(BM123))*SIGN(BL123)</f>
        <v>104.282</v>
      </c>
      <c r="BO123" s="24">
        <f t="shared" ref="BO123:BO126" ca="1" si="454">(ABS(BM123)+0.3*ABS(BL123))*SIGN(BM123)</f>
        <v>67.484399999999994</v>
      </c>
      <c r="BP123" s="24">
        <f ca="1">IF($C$2&lt;=$C$3,BN123,BO123)</f>
        <v>104.282</v>
      </c>
      <c r="BQ123" s="48">
        <f ca="1">BF123</f>
        <v>-43.734999999999999</v>
      </c>
      <c r="BR123" s="48">
        <f ca="1">BG123+BP123</f>
        <v>76.941999999999993</v>
      </c>
      <c r="BS123" s="48">
        <f ca="1">BG123-BP123</f>
        <v>-131.62199999999999</v>
      </c>
      <c r="BU123" s="39" t="s">
        <v>31</v>
      </c>
      <c r="BV123" s="8">
        <f>($H$2-BV117)*4+1</f>
        <v>13</v>
      </c>
      <c r="BW123" s="8" t="s">
        <v>11</v>
      </c>
      <c r="BX123" s="6">
        <f ca="1">INDEX(BY$7:BY$30,BV123,1)</f>
        <v>-71.319999999999993</v>
      </c>
      <c r="BY123" s="6">
        <f ca="1">INDEX(BZ$7:BZ$30,BV123,1)</f>
        <v>-44.396000000000001</v>
      </c>
      <c r="BZ123" s="6">
        <f ca="1">INDEX(CA$7:CA$30,BV123,1)</f>
        <v>166.32900000000001</v>
      </c>
      <c r="CA123" s="6">
        <f ca="1">INDEX(CB$7:CB$30,BV123,1)</f>
        <v>61.738999999999997</v>
      </c>
      <c r="CB123" s="6">
        <f ca="1">INDEX(CC$7:CC$30,BV123,1)</f>
        <v>9.8140000000000001</v>
      </c>
      <c r="CC123" s="6">
        <f ca="1">INDEX(CD$7:CD$30,BV123,1)</f>
        <v>14.438000000000001</v>
      </c>
      <c r="CD123" s="24">
        <f ca="1">(ABS(BZ123)+ABS(CB123))*SIGN(BZ123)</f>
        <v>176.143</v>
      </c>
      <c r="CE123" s="24">
        <f ca="1">(ABS(CA123)+ABS(CC123))*SIGN(CA123)</f>
        <v>76.176999999999992</v>
      </c>
      <c r="CF123" s="24">
        <f ca="1">(ABS(CD123)+0.3*ABS(CE123))*SIGN(CD123)</f>
        <v>198.99610000000001</v>
      </c>
      <c r="CG123" s="24">
        <f t="shared" ref="CG123:CG126" ca="1" si="455">(ABS(CE123)+0.3*ABS(CD123))*SIGN(CE123)</f>
        <v>129.01990000000001</v>
      </c>
      <c r="CH123" s="24">
        <f ca="1">IF($C$2&lt;=$C$3,CF123,CG123)</f>
        <v>198.99610000000001</v>
      </c>
      <c r="CI123" s="48">
        <f ca="1">BX123</f>
        <v>-71.319999999999993</v>
      </c>
      <c r="CJ123" s="48">
        <f ca="1">BY123+CH123</f>
        <v>154.6001</v>
      </c>
      <c r="CK123" s="48">
        <f ca="1">BY123-CH123</f>
        <v>-243.39210000000003</v>
      </c>
      <c r="CM123" s="39" t="s">
        <v>31</v>
      </c>
      <c r="CN123" s="8">
        <f>($H$2-CN117)*4+1</f>
        <v>13</v>
      </c>
      <c r="CO123" s="8" t="s">
        <v>11</v>
      </c>
      <c r="CP123" s="6">
        <f ca="1">INDEX(CQ$7:CQ$30,CN123,1)</f>
        <v>-45.628</v>
      </c>
      <c r="CQ123" s="6">
        <f ca="1">INDEX(CR$7:CR$30,CN123,1)</f>
        <v>-28.297000000000001</v>
      </c>
      <c r="CR123" s="6">
        <f ca="1">INDEX(CS$7:CS$30,CN123,1)</f>
        <v>150.21700000000001</v>
      </c>
      <c r="CS123" s="6">
        <f ca="1">INDEX(CT$7:CT$30,CN123,1)</f>
        <v>55.68</v>
      </c>
      <c r="CT123" s="6">
        <f ca="1">INDEX(CU$7:CU$30,CN123,1)</f>
        <v>8.8469999999999995</v>
      </c>
      <c r="CU123" s="6">
        <f ca="1">INDEX(CV$7:CV$30,CN123,1)</f>
        <v>13.016</v>
      </c>
      <c r="CV123" s="24">
        <f ca="1">(ABS(CR123)+ABS(CT123))*SIGN(CR123)</f>
        <v>159.06400000000002</v>
      </c>
      <c r="CW123" s="24">
        <f ca="1">(ABS(CS123)+ABS(CU123))*SIGN(CS123)</f>
        <v>68.695999999999998</v>
      </c>
      <c r="CX123" s="24">
        <f ca="1">(ABS(CV123)+0.3*ABS(CW123))*SIGN(CV123)</f>
        <v>179.67280000000002</v>
      </c>
      <c r="CY123" s="24">
        <f t="shared" ref="CY123:CY126" ca="1" si="456">(ABS(CW123)+0.3*ABS(CV123))*SIGN(CW123)</f>
        <v>116.4152</v>
      </c>
      <c r="CZ123" s="24">
        <f ca="1">IF($C$2&lt;=$C$3,CX123,CY123)</f>
        <v>179.67280000000002</v>
      </c>
      <c r="DA123" s="48">
        <f ca="1">CP123</f>
        <v>-45.628</v>
      </c>
      <c r="DB123" s="48">
        <f ca="1">CQ123+CZ123</f>
        <v>151.37580000000003</v>
      </c>
      <c r="DC123" s="48">
        <f ca="1">CQ123-CZ123</f>
        <v>-207.96980000000002</v>
      </c>
      <c r="DE123" s="39" t="s">
        <v>31</v>
      </c>
      <c r="DF123" s="8">
        <f>($H$2-DF117)*4+1</f>
        <v>13</v>
      </c>
      <c r="DG123" s="8" t="s">
        <v>11</v>
      </c>
      <c r="DH123" s="6">
        <f ca="1">INDEX(DI$7:DI$30,DF123,1)</f>
        <v>-45.628</v>
      </c>
      <c r="DI123" s="6">
        <f ca="1">INDEX(DJ$7:DJ$30,DF123,1)</f>
        <v>-28.297000000000001</v>
      </c>
      <c r="DJ123" s="6">
        <f ca="1">INDEX(DK$7:DK$30,DF123,1)</f>
        <v>150.21700000000001</v>
      </c>
      <c r="DK123" s="6">
        <f ca="1">INDEX(DL$7:DL$30,DF123,1)</f>
        <v>55.68</v>
      </c>
      <c r="DL123" s="6">
        <f ca="1">INDEX(DM$7:DM$30,DF123,1)</f>
        <v>8.8469999999999995</v>
      </c>
      <c r="DM123" s="6">
        <f ca="1">INDEX(DN$7:DN$30,DF123,1)</f>
        <v>13.016</v>
      </c>
      <c r="DN123" s="24">
        <f ca="1">(ABS(DJ123)+ABS(DL123))*SIGN(DJ123)</f>
        <v>159.06400000000002</v>
      </c>
      <c r="DO123" s="24">
        <f ca="1">(ABS(DK123)+ABS(DM123))*SIGN(DK123)</f>
        <v>68.695999999999998</v>
      </c>
      <c r="DP123" s="24">
        <f ca="1">(ABS(DN123)+0.3*ABS(DO123))*SIGN(DN123)</f>
        <v>179.67280000000002</v>
      </c>
      <c r="DQ123" s="24">
        <f t="shared" ref="DQ123:DQ126" ca="1" si="457">(ABS(DO123)+0.3*ABS(DN123))*SIGN(DO123)</f>
        <v>116.4152</v>
      </c>
      <c r="DR123" s="24">
        <f ca="1">IF($C$2&lt;=$C$3,DP123,DQ123)</f>
        <v>179.67280000000002</v>
      </c>
      <c r="DS123" s="48">
        <f ca="1">DH123</f>
        <v>-45.628</v>
      </c>
      <c r="DT123" s="48">
        <f ca="1">DI123+DR123</f>
        <v>151.37580000000003</v>
      </c>
      <c r="DU123" s="48">
        <f ca="1">DI123-DR123</f>
        <v>-207.96980000000002</v>
      </c>
    </row>
    <row r="124" spans="1:126" x14ac:dyDescent="0.35">
      <c r="B124" s="8">
        <f>B123+1</f>
        <v>14</v>
      </c>
      <c r="C124" s="8" t="s">
        <v>10</v>
      </c>
      <c r="D124" s="6">
        <f ca="1">INDEX(E$7:E$30,B124,1)</f>
        <v>-65.498000000000005</v>
      </c>
      <c r="E124" s="6">
        <f ca="1">INDEX(F$7:F$30,B124,1)</f>
        <v>-40.600999999999999</v>
      </c>
      <c r="F124" s="6">
        <f ca="1">INDEX(G$7:G$30,B124,1)</f>
        <v>-162.16</v>
      </c>
      <c r="G124" s="6">
        <f ca="1">INDEX(H$7:H$30,B124,1)</f>
        <v>-60.201999999999998</v>
      </c>
      <c r="H124" s="6">
        <f ca="1">INDEX(I$7:I$30,B124,1)</f>
        <v>-9.5570000000000004</v>
      </c>
      <c r="I124" s="6">
        <f ca="1">INDEX(J$7:J$30,B124,1)</f>
        <v>-14.061</v>
      </c>
      <c r="J124" s="24">
        <f t="shared" ref="J124:J126" ca="1" si="458">(ABS(F124)+ABS(H124))*SIGN(F124)</f>
        <v>-171.71699999999998</v>
      </c>
      <c r="K124" s="24">
        <f t="shared" ref="K124:K126" ca="1" si="459">(ABS(G124)+ABS(I124))*SIGN(G124)</f>
        <v>-74.263000000000005</v>
      </c>
      <c r="L124" s="24">
        <f t="shared" ref="L124:L126" ca="1" si="460">(ABS(J124)+0.3*ABS(K124))*SIGN(J124)</f>
        <v>-193.99589999999998</v>
      </c>
      <c r="M124" s="24">
        <f t="shared" ca="1" si="451"/>
        <v>-125.77809999999999</v>
      </c>
      <c r="N124" s="24">
        <f ca="1">IF($C$2&lt;=$C$3,L124,M124)</f>
        <v>-193.99589999999998</v>
      </c>
      <c r="O124" s="48">
        <f t="shared" ref="O124:O126" ca="1" si="461">D124</f>
        <v>-65.498000000000005</v>
      </c>
      <c r="P124" s="48">
        <f t="shared" ref="P124:P126" ca="1" si="462">E124+N124</f>
        <v>-234.59689999999998</v>
      </c>
      <c r="Q124" s="48">
        <f t="shared" ref="Q124:Q126" ca="1" si="463">E124-N124</f>
        <v>153.39489999999998</v>
      </c>
      <c r="S124" s="38"/>
      <c r="T124" s="8">
        <f>T123+1</f>
        <v>14</v>
      </c>
      <c r="U124" s="8" t="s">
        <v>10</v>
      </c>
      <c r="V124" s="6">
        <f ca="1">INDEX(W$7:W$30,T124,1)</f>
        <v>-60.249000000000002</v>
      </c>
      <c r="W124" s="6">
        <f ca="1">INDEX(X$7:X$30,T124,1)</f>
        <v>-37.622</v>
      </c>
      <c r="X124" s="6">
        <f ca="1">INDEX(Y$7:Y$30,T124,1)</f>
        <v>-176.09399999999999</v>
      </c>
      <c r="Y124" s="6">
        <f ca="1">INDEX(Z$7:Z$30,T124,1)</f>
        <v>-65.337999999999994</v>
      </c>
      <c r="Z124" s="6">
        <f ca="1">INDEX(AA$7:AA$30,T124,1)</f>
        <v>-10.382999999999999</v>
      </c>
      <c r="AA124" s="6">
        <f ca="1">INDEX(AB$7:AB$30,T124,1)</f>
        <v>-15.276</v>
      </c>
      <c r="AB124" s="24">
        <f t="shared" ref="AB124:AB126" ca="1" si="464">(ABS(X124)+ABS(Z124))*SIGN(X124)</f>
        <v>-186.477</v>
      </c>
      <c r="AC124" s="24">
        <f t="shared" ref="AC124:AC126" ca="1" si="465">(ABS(Y124)+ABS(AA124))*SIGN(Y124)</f>
        <v>-80.61399999999999</v>
      </c>
      <c r="AD124" s="24">
        <f t="shared" ref="AD124:AD126" ca="1" si="466">(ABS(AB124)+0.3*ABS(AC124))*SIGN(AB124)</f>
        <v>-210.66120000000001</v>
      </c>
      <c r="AE124" s="24">
        <f t="shared" ca="1" si="452"/>
        <v>-136.55709999999999</v>
      </c>
      <c r="AF124" s="24">
        <f ca="1">IF($C$2&lt;=$C$3,AD124,AE124)</f>
        <v>-210.66120000000001</v>
      </c>
      <c r="AG124" s="48">
        <f t="shared" ref="AG124:AG126" ca="1" si="467">V124</f>
        <v>-60.249000000000002</v>
      </c>
      <c r="AH124" s="48">
        <f t="shared" ref="AH124:AH126" ca="1" si="468">W124+AF124</f>
        <v>-248.28320000000002</v>
      </c>
      <c r="AI124" s="48">
        <f t="shared" ref="AI124:AI126" ca="1" si="469">W124-AF124</f>
        <v>173.03919999999999</v>
      </c>
      <c r="AK124" s="38"/>
      <c r="AL124" s="8">
        <f>AL123+1</f>
        <v>14</v>
      </c>
      <c r="AM124" s="8" t="s">
        <v>10</v>
      </c>
      <c r="AN124" s="6">
        <f ca="1">INDEX(AO$7:AO$30,AL124,1)</f>
        <v>-40.249000000000002</v>
      </c>
      <c r="AO124" s="6">
        <f ca="1">INDEX(AP$7:AP$30,AL124,1)</f>
        <v>-25.641999999999999</v>
      </c>
      <c r="AP124" s="6">
        <f ca="1">INDEX(AQ$7:AQ$30,AL124,1)</f>
        <v>-88.734999999999999</v>
      </c>
      <c r="AQ124" s="6">
        <f ca="1">INDEX(AR$7:AR$30,AL124,1)</f>
        <v>-32.777999999999999</v>
      </c>
      <c r="AR124" s="6">
        <f ca="1">INDEX(AS$7:AS$30,AL124,1)</f>
        <v>-5.2350000000000003</v>
      </c>
      <c r="AS124" s="6">
        <f ca="1">INDEX(AT$7:AT$30,AL124,1)</f>
        <v>-7.702</v>
      </c>
      <c r="AT124" s="24">
        <f t="shared" ref="AT124:AT126" ca="1" si="470">(ABS(AP124)+ABS(AR124))*SIGN(AP124)</f>
        <v>-93.97</v>
      </c>
      <c r="AU124" s="24">
        <f t="shared" ref="AU124:AU126" ca="1" si="471">(ABS(AQ124)+ABS(AS124))*SIGN(AQ124)</f>
        <v>-40.479999999999997</v>
      </c>
      <c r="AV124" s="24">
        <f t="shared" ref="AV124:AV126" ca="1" si="472">(ABS(AT124)+0.3*ABS(AU124))*SIGN(AT124)</f>
        <v>-106.114</v>
      </c>
      <c r="AW124" s="24">
        <f t="shared" ca="1" si="453"/>
        <v>-68.670999999999992</v>
      </c>
      <c r="AX124" s="24">
        <f ca="1">IF($C$2&lt;=$C$3,AV124,AW124)</f>
        <v>-106.114</v>
      </c>
      <c r="AY124" s="48">
        <f t="shared" ref="AY124:AY126" ca="1" si="473">AN124</f>
        <v>-40.249000000000002</v>
      </c>
      <c r="AZ124" s="48">
        <f t="shared" ref="AZ124:AZ126" ca="1" si="474">AO124+AX124</f>
        <v>-131.756</v>
      </c>
      <c r="BA124" s="48">
        <f t="shared" ref="BA124:BA126" ca="1" si="475">AO124-AX124</f>
        <v>80.472000000000008</v>
      </c>
      <c r="BC124" s="38"/>
      <c r="BD124" s="8">
        <f>BD123+1</f>
        <v>14</v>
      </c>
      <c r="BE124" s="8" t="s">
        <v>10</v>
      </c>
      <c r="BF124" s="6">
        <f ca="1">INDEX(BG$7:BG$30,BD124,1)</f>
        <v>-44.326999999999998</v>
      </c>
      <c r="BG124" s="6">
        <f ca="1">INDEX(BH$7:BH$30,BD124,1)</f>
        <v>-27.69</v>
      </c>
      <c r="BH124" s="6">
        <f ca="1">INDEX(BI$7:BI$30,BD124,1)</f>
        <v>-154.74299999999999</v>
      </c>
      <c r="BI124" s="6">
        <f ca="1">INDEX(BJ$7:BJ$30,BD124,1)</f>
        <v>-57.363</v>
      </c>
      <c r="BJ124" s="6">
        <f ca="1">INDEX(BK$7:BK$30,BD124,1)</f>
        <v>-9.1319999999999997</v>
      </c>
      <c r="BK124" s="6">
        <f ca="1">INDEX(BL$7:BL$30,BD124,1)</f>
        <v>-13.433999999999999</v>
      </c>
      <c r="BL124" s="24">
        <f t="shared" ref="BL124:BL126" ca="1" si="476">(ABS(BH124)+ABS(BJ124))*SIGN(BH124)</f>
        <v>-163.875</v>
      </c>
      <c r="BM124" s="24">
        <f t="shared" ref="BM124:BM126" ca="1" si="477">(ABS(BI124)+ABS(BK124))*SIGN(BI124)</f>
        <v>-70.796999999999997</v>
      </c>
      <c r="BN124" s="24">
        <f t="shared" ref="BN124:BN126" ca="1" si="478">(ABS(BL124)+0.3*ABS(BM124))*SIGN(BL124)</f>
        <v>-185.11410000000001</v>
      </c>
      <c r="BO124" s="24">
        <f t="shared" ca="1" si="454"/>
        <v>-119.95949999999999</v>
      </c>
      <c r="BP124" s="24">
        <f ca="1">IF($C$2&lt;=$C$3,BN124,BO124)</f>
        <v>-185.11410000000001</v>
      </c>
      <c r="BQ124" s="48">
        <f t="shared" ref="BQ124:BQ126" ca="1" si="479">BF124</f>
        <v>-44.326999999999998</v>
      </c>
      <c r="BR124" s="48">
        <f t="shared" ref="BR124:BR126" ca="1" si="480">BG124+BP124</f>
        <v>-212.80410000000001</v>
      </c>
      <c r="BS124" s="48">
        <f t="shared" ref="BS124:BS126" ca="1" si="481">BG124-BP124</f>
        <v>157.42410000000001</v>
      </c>
      <c r="BU124" s="38"/>
      <c r="BV124" s="8">
        <f>BV123+1</f>
        <v>14</v>
      </c>
      <c r="BW124" s="8" t="s">
        <v>10</v>
      </c>
      <c r="BX124" s="6">
        <f ca="1">INDEX(BY$7:BY$30,BV124,1)</f>
        <v>-75.344999999999999</v>
      </c>
      <c r="BY124" s="6">
        <f ca="1">INDEX(BZ$7:BZ$30,BV124,1)</f>
        <v>-46.790999999999997</v>
      </c>
      <c r="BZ124" s="6">
        <f ca="1">INDEX(CA$7:CA$30,BV124,1)</f>
        <v>-166.69</v>
      </c>
      <c r="CA124" s="6">
        <f ca="1">INDEX(CB$7:CB$30,BV124,1)</f>
        <v>-61.871000000000002</v>
      </c>
      <c r="CB124" s="6">
        <f ca="1">INDEX(CC$7:CC$30,BV124,1)</f>
        <v>-9.8360000000000003</v>
      </c>
      <c r="CC124" s="6">
        <f ca="1">INDEX(CD$7:CD$30,BV124,1)</f>
        <v>-14.471</v>
      </c>
      <c r="CD124" s="24">
        <f t="shared" ref="CD124:CD126" ca="1" si="482">(ABS(BZ124)+ABS(CB124))*SIGN(BZ124)</f>
        <v>-176.52600000000001</v>
      </c>
      <c r="CE124" s="24">
        <f t="shared" ref="CE124:CE126" ca="1" si="483">(ABS(CA124)+ABS(CC124))*SIGN(CA124)</f>
        <v>-76.341999999999999</v>
      </c>
      <c r="CF124" s="24">
        <f t="shared" ref="CF124:CF126" ca="1" si="484">(ABS(CD124)+0.3*ABS(CE124))*SIGN(CD124)</f>
        <v>-199.42860000000002</v>
      </c>
      <c r="CG124" s="24">
        <f t="shared" ca="1" si="455"/>
        <v>-129.2998</v>
      </c>
      <c r="CH124" s="24">
        <f ca="1">IF($C$2&lt;=$C$3,CF124,CG124)</f>
        <v>-199.42860000000002</v>
      </c>
      <c r="CI124" s="48">
        <f t="shared" ref="CI124:CI126" ca="1" si="485">BX124</f>
        <v>-75.344999999999999</v>
      </c>
      <c r="CJ124" s="48">
        <f t="shared" ref="CJ124:CJ126" ca="1" si="486">BY124+CH124</f>
        <v>-246.21960000000001</v>
      </c>
      <c r="CK124" s="48">
        <f t="shared" ref="CK124:CK126" ca="1" si="487">BY124-CH124</f>
        <v>152.63760000000002</v>
      </c>
      <c r="CM124" s="38"/>
      <c r="CN124" s="8">
        <f>CN123+1</f>
        <v>14</v>
      </c>
      <c r="CO124" s="8" t="s">
        <v>10</v>
      </c>
      <c r="CP124" s="6">
        <f ca="1">INDEX(CQ$7:CQ$30,CN124,1)</f>
        <v>-44.686</v>
      </c>
      <c r="CQ124" s="6">
        <f ca="1">INDEX(CR$7:CR$30,CN124,1)</f>
        <v>-27.866</v>
      </c>
      <c r="CR124" s="6">
        <f ca="1">INDEX(CS$7:CS$30,CN124,1)</f>
        <v>-119.327</v>
      </c>
      <c r="CS124" s="6">
        <f ca="1">INDEX(CT$7:CT$30,CN124,1)</f>
        <v>-44.133000000000003</v>
      </c>
      <c r="CT124" s="6">
        <f ca="1">INDEX(CU$7:CU$30,CN124,1)</f>
        <v>-7.0259999999999998</v>
      </c>
      <c r="CU124" s="6">
        <f ca="1">INDEX(CV$7:CV$30,CN124,1)</f>
        <v>-10.336</v>
      </c>
      <c r="CV124" s="24">
        <f t="shared" ref="CV124:CV126" ca="1" si="488">(ABS(CR124)+ABS(CT124))*SIGN(CR124)</f>
        <v>-126.35299999999999</v>
      </c>
      <c r="CW124" s="24">
        <f t="shared" ref="CW124:CW126" ca="1" si="489">(ABS(CS124)+ABS(CU124))*SIGN(CS124)</f>
        <v>-54.469000000000001</v>
      </c>
      <c r="CX124" s="24">
        <f t="shared" ref="CX124:CX126" ca="1" si="490">(ABS(CV124)+0.3*ABS(CW124))*SIGN(CV124)</f>
        <v>-142.69369999999998</v>
      </c>
      <c r="CY124" s="24">
        <f t="shared" ca="1" si="456"/>
        <v>-92.374899999999997</v>
      </c>
      <c r="CZ124" s="24">
        <f ca="1">IF($C$2&lt;=$C$3,CX124,CY124)</f>
        <v>-142.69369999999998</v>
      </c>
      <c r="DA124" s="48">
        <f t="shared" ref="DA124:DA126" ca="1" si="491">CP124</f>
        <v>-44.686</v>
      </c>
      <c r="DB124" s="48">
        <f t="shared" ref="DB124:DB126" ca="1" si="492">CQ124+CZ124</f>
        <v>-170.55969999999996</v>
      </c>
      <c r="DC124" s="48">
        <f t="shared" ref="DC124:DC126" ca="1" si="493">CQ124-CZ124</f>
        <v>114.82769999999998</v>
      </c>
      <c r="DE124" s="38"/>
      <c r="DF124" s="8">
        <f>DF123+1</f>
        <v>14</v>
      </c>
      <c r="DG124" s="8" t="s">
        <v>10</v>
      </c>
      <c r="DH124" s="6">
        <f ca="1">INDEX(DI$7:DI$30,DF124,1)</f>
        <v>-44.686</v>
      </c>
      <c r="DI124" s="6">
        <f ca="1">INDEX(DJ$7:DJ$30,DF124,1)</f>
        <v>-27.866</v>
      </c>
      <c r="DJ124" s="6">
        <f ca="1">INDEX(DK$7:DK$30,DF124,1)</f>
        <v>-119.327</v>
      </c>
      <c r="DK124" s="6">
        <f ca="1">INDEX(DL$7:DL$30,DF124,1)</f>
        <v>-44.133000000000003</v>
      </c>
      <c r="DL124" s="6">
        <f ca="1">INDEX(DM$7:DM$30,DF124,1)</f>
        <v>-7.0259999999999998</v>
      </c>
      <c r="DM124" s="6">
        <f ca="1">INDEX(DN$7:DN$30,DF124,1)</f>
        <v>-10.336</v>
      </c>
      <c r="DN124" s="24">
        <f t="shared" ref="DN124:DN126" ca="1" si="494">(ABS(DJ124)+ABS(DL124))*SIGN(DJ124)</f>
        <v>-126.35299999999999</v>
      </c>
      <c r="DO124" s="24">
        <f t="shared" ref="DO124:DO126" ca="1" si="495">(ABS(DK124)+ABS(DM124))*SIGN(DK124)</f>
        <v>-54.469000000000001</v>
      </c>
      <c r="DP124" s="24">
        <f t="shared" ref="DP124:DP126" ca="1" si="496">(ABS(DN124)+0.3*ABS(DO124))*SIGN(DN124)</f>
        <v>-142.69369999999998</v>
      </c>
      <c r="DQ124" s="24">
        <f t="shared" ca="1" si="457"/>
        <v>-92.374899999999997</v>
      </c>
      <c r="DR124" s="24">
        <f ca="1">IF($C$2&lt;=$C$3,DP124,DQ124)</f>
        <v>-142.69369999999998</v>
      </c>
      <c r="DS124" s="48">
        <f t="shared" ref="DS124:DS126" ca="1" si="497">DH124</f>
        <v>-44.686</v>
      </c>
      <c r="DT124" s="48">
        <f t="shared" ref="DT124:DT126" ca="1" si="498">DI124+DR124</f>
        <v>-170.55969999999996</v>
      </c>
      <c r="DU124" s="48">
        <f t="shared" ref="DU124:DU126" ca="1" si="499">DI124-DR124</f>
        <v>114.82769999999998</v>
      </c>
    </row>
    <row r="125" spans="1:126" x14ac:dyDescent="0.35">
      <c r="B125" s="8">
        <f t="shared" ref="B125:B126" si="500">B124+1</f>
        <v>15</v>
      </c>
      <c r="C125" s="8" t="s">
        <v>9</v>
      </c>
      <c r="D125" s="6">
        <f ca="1">INDEX(E$7:E$30,B125,1)</f>
        <v>103.123</v>
      </c>
      <c r="E125" s="6">
        <f ca="1">INDEX(F$7:F$30,B125,1)</f>
        <v>64.459999999999994</v>
      </c>
      <c r="F125" s="6">
        <f ca="1">INDEX(G$7:G$30,B125,1)</f>
        <v>-78.254999999999995</v>
      </c>
      <c r="G125" s="6">
        <f ca="1">INDEX(H$7:H$30,B125,1)</f>
        <v>-29.071000000000002</v>
      </c>
      <c r="H125" s="6">
        <f ca="1">INDEX(I$7:I$30,B125,1)</f>
        <v>-4.6130000000000004</v>
      </c>
      <c r="I125" s="6">
        <f ca="1">INDEX(J$7:J$30,B125,1)</f>
        <v>-6.7869999999999999</v>
      </c>
      <c r="J125" s="24">
        <f t="shared" ca="1" si="458"/>
        <v>-82.867999999999995</v>
      </c>
      <c r="K125" s="24">
        <f t="shared" ca="1" si="459"/>
        <v>-35.858000000000004</v>
      </c>
      <c r="L125" s="24">
        <f t="shared" ca="1" si="460"/>
        <v>-93.625399999999999</v>
      </c>
      <c r="M125" s="24">
        <f t="shared" ca="1" si="451"/>
        <v>-60.718400000000003</v>
      </c>
      <c r="N125" s="24">
        <f ca="1">IF($C$2&lt;=$C$3,L125,M125)</f>
        <v>-93.625399999999999</v>
      </c>
      <c r="O125" s="24">
        <f t="shared" ca="1" si="461"/>
        <v>103.123</v>
      </c>
      <c r="P125" s="24">
        <f t="shared" ca="1" si="462"/>
        <v>-29.165400000000005</v>
      </c>
      <c r="Q125" s="24">
        <f t="shared" ca="1" si="463"/>
        <v>158.08539999999999</v>
      </c>
      <c r="S125" s="38"/>
      <c r="T125" s="8">
        <f t="shared" ref="T125:T126" si="501">T124+1</f>
        <v>15</v>
      </c>
      <c r="U125" s="8" t="s">
        <v>9</v>
      </c>
      <c r="V125" s="6">
        <f ca="1">INDEX(W$7:W$30,T125,1)</f>
        <v>87.477999999999994</v>
      </c>
      <c r="W125" s="6">
        <f ca="1">INDEX(X$7:X$30,T125,1)</f>
        <v>54.552999999999997</v>
      </c>
      <c r="X125" s="6">
        <f ca="1">INDEX(Y$7:Y$30,T125,1)</f>
        <v>-92.600999999999999</v>
      </c>
      <c r="Y125" s="6">
        <f ca="1">INDEX(Z$7:Z$30,T125,1)</f>
        <v>-34.351999999999997</v>
      </c>
      <c r="Z125" s="6">
        <f ca="1">INDEX(AA$7:AA$30,T125,1)</f>
        <v>-5.46</v>
      </c>
      <c r="AA125" s="6">
        <f ca="1">INDEX(AB$7:AB$30,T125,1)</f>
        <v>-8.0329999999999995</v>
      </c>
      <c r="AB125" s="24">
        <f t="shared" ca="1" si="464"/>
        <v>-98.060999999999993</v>
      </c>
      <c r="AC125" s="24">
        <f t="shared" ca="1" si="465"/>
        <v>-42.384999999999998</v>
      </c>
      <c r="AD125" s="24">
        <f t="shared" ca="1" si="466"/>
        <v>-110.7765</v>
      </c>
      <c r="AE125" s="24">
        <f t="shared" ca="1" si="452"/>
        <v>-71.803299999999993</v>
      </c>
      <c r="AF125" s="24">
        <f ca="1">IF($C$2&lt;=$C$3,AD125,AE125)</f>
        <v>-110.7765</v>
      </c>
      <c r="AG125" s="24">
        <f t="shared" ca="1" si="467"/>
        <v>87.477999999999994</v>
      </c>
      <c r="AH125" s="24">
        <f t="shared" ca="1" si="468"/>
        <v>-56.223500000000001</v>
      </c>
      <c r="AI125" s="24">
        <f t="shared" ca="1" si="469"/>
        <v>165.3295</v>
      </c>
      <c r="AK125" s="38"/>
      <c r="AL125" s="8">
        <f t="shared" ref="AL125:AL126" si="502">AL124+1</f>
        <v>15</v>
      </c>
      <c r="AM125" s="8" t="s">
        <v>9</v>
      </c>
      <c r="AN125" s="6">
        <f ca="1">INDEX(AO$7:AO$30,AL125,1)</f>
        <v>60.470999999999997</v>
      </c>
      <c r="AO125" s="6">
        <f ca="1">INDEX(AP$7:AP$30,AL125,1)</f>
        <v>39.026000000000003</v>
      </c>
      <c r="AP125" s="6">
        <f ca="1">INDEX(AQ$7:AQ$30,AL125,1)</f>
        <v>-76.225999999999999</v>
      </c>
      <c r="AQ125" s="6">
        <f ca="1">INDEX(AR$7:AR$30,AL125,1)</f>
        <v>-28.219000000000001</v>
      </c>
      <c r="AR125" s="6">
        <f ca="1">INDEX(AS$7:AS$30,AL125,1)</f>
        <v>-4.4989999999999997</v>
      </c>
      <c r="AS125" s="6">
        <f ca="1">INDEX(AT$7:AT$30,AL125,1)</f>
        <v>-6.6189999999999998</v>
      </c>
      <c r="AT125" s="24">
        <f t="shared" ca="1" si="470"/>
        <v>-80.724999999999994</v>
      </c>
      <c r="AU125" s="24">
        <f t="shared" ca="1" si="471"/>
        <v>-34.838000000000001</v>
      </c>
      <c r="AV125" s="24">
        <f t="shared" ca="1" si="472"/>
        <v>-91.176400000000001</v>
      </c>
      <c r="AW125" s="24">
        <f t="shared" ca="1" si="453"/>
        <v>-59.055499999999995</v>
      </c>
      <c r="AX125" s="24">
        <f ca="1">IF($C$2&lt;=$C$3,AV125,AW125)</f>
        <v>-91.176400000000001</v>
      </c>
      <c r="AY125" s="24">
        <f t="shared" ca="1" si="473"/>
        <v>60.470999999999997</v>
      </c>
      <c r="AZ125" s="24">
        <f t="shared" ca="1" si="474"/>
        <v>-52.150399999999998</v>
      </c>
      <c r="BA125" s="24">
        <f t="shared" ca="1" si="475"/>
        <v>130.20240000000001</v>
      </c>
      <c r="BC125" s="38"/>
      <c r="BD125" s="8">
        <f t="shared" ref="BD125:BD126" si="503">BD124+1</f>
        <v>15</v>
      </c>
      <c r="BE125" s="8" t="s">
        <v>9</v>
      </c>
      <c r="BF125" s="6">
        <f ca="1">INDEX(BG$7:BG$30,BD125,1)</f>
        <v>82.150999999999996</v>
      </c>
      <c r="BG125" s="6">
        <f ca="1">INDEX(BH$7:BH$30,BD125,1)</f>
        <v>51.075000000000003</v>
      </c>
      <c r="BH125" s="6">
        <f ca="1">INDEX(BI$7:BI$30,BD125,1)</f>
        <v>-75.608999999999995</v>
      </c>
      <c r="BI125" s="6">
        <f ca="1">INDEX(BJ$7:BJ$30,BD125,1)</f>
        <v>-27.992999999999999</v>
      </c>
      <c r="BJ125" s="6">
        <f ca="1">INDEX(BK$7:BK$30,BD125,1)</f>
        <v>-4.46</v>
      </c>
      <c r="BK125" s="6">
        <f ca="1">INDEX(BL$7:BL$30,BD125,1)</f>
        <v>-6.5620000000000003</v>
      </c>
      <c r="BL125" s="24">
        <f t="shared" ca="1" si="476"/>
        <v>-80.068999999999988</v>
      </c>
      <c r="BM125" s="24">
        <f t="shared" ca="1" si="477"/>
        <v>-34.555</v>
      </c>
      <c r="BN125" s="24">
        <f t="shared" ca="1" si="478"/>
        <v>-90.43549999999999</v>
      </c>
      <c r="BO125" s="24">
        <f t="shared" ca="1" si="454"/>
        <v>-58.575699999999998</v>
      </c>
      <c r="BP125" s="24">
        <f ca="1">IF($C$2&lt;=$C$3,BN125,BO125)</f>
        <v>-90.43549999999999</v>
      </c>
      <c r="BQ125" s="24">
        <f t="shared" ca="1" si="479"/>
        <v>82.150999999999996</v>
      </c>
      <c r="BR125" s="24">
        <f t="shared" ca="1" si="480"/>
        <v>-39.360499999999988</v>
      </c>
      <c r="BS125" s="24">
        <f t="shared" ca="1" si="481"/>
        <v>141.51049999999998</v>
      </c>
      <c r="BU125" s="38"/>
      <c r="BV125" s="8">
        <f t="shared" ref="BV125:BV126" si="504">BV124+1</f>
        <v>15</v>
      </c>
      <c r="BW125" s="8" t="s">
        <v>9</v>
      </c>
      <c r="BX125" s="6">
        <f ca="1">INDEX(BY$7:BY$30,BV125,1)</f>
        <v>107.108</v>
      </c>
      <c r="BY125" s="6">
        <f ca="1">INDEX(BZ$7:BZ$30,BV125,1)</f>
        <v>66.608999999999995</v>
      </c>
      <c r="BZ125" s="6">
        <f ca="1">INDEX(CA$7:CA$30,BV125,1)</f>
        <v>-79.290000000000006</v>
      </c>
      <c r="CA125" s="6">
        <f ca="1">INDEX(CB$7:CB$30,BV125,1)</f>
        <v>-29.431000000000001</v>
      </c>
      <c r="CB125" s="6">
        <f ca="1">INDEX(CC$7:CC$30,BV125,1)</f>
        <v>-4.6790000000000003</v>
      </c>
      <c r="CC125" s="6">
        <f ca="1">INDEX(CD$7:CD$30,BV125,1)</f>
        <v>-6.883</v>
      </c>
      <c r="CD125" s="24">
        <f t="shared" ca="1" si="482"/>
        <v>-83.969000000000008</v>
      </c>
      <c r="CE125" s="24">
        <f t="shared" ca="1" si="483"/>
        <v>-36.314</v>
      </c>
      <c r="CF125" s="24">
        <f t="shared" ca="1" si="484"/>
        <v>-94.863200000000006</v>
      </c>
      <c r="CG125" s="24">
        <f t="shared" ca="1" si="455"/>
        <v>-61.5047</v>
      </c>
      <c r="CH125" s="24">
        <f ca="1">IF($C$2&lt;=$C$3,CF125,CG125)</f>
        <v>-94.863200000000006</v>
      </c>
      <c r="CI125" s="24">
        <f t="shared" ca="1" si="485"/>
        <v>107.108</v>
      </c>
      <c r="CJ125" s="24">
        <f t="shared" ca="1" si="486"/>
        <v>-28.254200000000012</v>
      </c>
      <c r="CK125" s="24">
        <f t="shared" ca="1" si="487"/>
        <v>161.47219999999999</v>
      </c>
      <c r="CM125" s="38"/>
      <c r="CN125" s="8">
        <f t="shared" ref="CN125:CN126" si="505">CN124+1</f>
        <v>15</v>
      </c>
      <c r="CO125" s="8" t="s">
        <v>9</v>
      </c>
      <c r="CP125" s="6">
        <f ca="1">INDEX(CQ$7:CQ$30,CN125,1)</f>
        <v>92.888999999999996</v>
      </c>
      <c r="CQ125" s="6">
        <f ca="1">INDEX(CR$7:CR$30,CN125,1)</f>
        <v>57.701999999999998</v>
      </c>
      <c r="CR125" s="6">
        <f ca="1">INDEX(CS$7:CS$30,CN125,1)</f>
        <v>-74.873000000000005</v>
      </c>
      <c r="CS125" s="6">
        <f ca="1">INDEX(CT$7:CT$30,CN125,1)</f>
        <v>-27.725999999999999</v>
      </c>
      <c r="CT125" s="6">
        <f ca="1">INDEX(CU$7:CU$30,CN125,1)</f>
        <v>-4.4089999999999998</v>
      </c>
      <c r="CU125" s="6">
        <f ca="1">INDEX(CV$7:CV$30,CN125,1)</f>
        <v>-6.4870000000000001</v>
      </c>
      <c r="CV125" s="24">
        <f t="shared" ca="1" si="488"/>
        <v>-79.282000000000011</v>
      </c>
      <c r="CW125" s="24">
        <f t="shared" ca="1" si="489"/>
        <v>-34.213000000000001</v>
      </c>
      <c r="CX125" s="24">
        <f t="shared" ca="1" si="490"/>
        <v>-89.545900000000017</v>
      </c>
      <c r="CY125" s="24">
        <f t="shared" ca="1" si="456"/>
        <v>-57.997600000000006</v>
      </c>
      <c r="CZ125" s="24">
        <f ca="1">IF($C$2&lt;=$C$3,CX125,CY125)</f>
        <v>-89.545900000000017</v>
      </c>
      <c r="DA125" s="24">
        <f t="shared" ca="1" si="491"/>
        <v>92.888999999999996</v>
      </c>
      <c r="DB125" s="24">
        <f t="shared" ca="1" si="492"/>
        <v>-31.843900000000019</v>
      </c>
      <c r="DC125" s="24">
        <f t="shared" ca="1" si="493"/>
        <v>147.24790000000002</v>
      </c>
      <c r="DE125" s="38"/>
      <c r="DF125" s="8">
        <f t="shared" ref="DF125:DF126" si="506">DF124+1</f>
        <v>15</v>
      </c>
      <c r="DG125" s="8" t="s">
        <v>9</v>
      </c>
      <c r="DH125" s="6">
        <f ca="1">INDEX(DI$7:DI$30,DF125,1)</f>
        <v>92.888999999999996</v>
      </c>
      <c r="DI125" s="6">
        <f ca="1">INDEX(DJ$7:DJ$30,DF125,1)</f>
        <v>57.701999999999998</v>
      </c>
      <c r="DJ125" s="6">
        <f ca="1">INDEX(DK$7:DK$30,DF125,1)</f>
        <v>-74.873000000000005</v>
      </c>
      <c r="DK125" s="6">
        <f ca="1">INDEX(DL$7:DL$30,DF125,1)</f>
        <v>-27.725999999999999</v>
      </c>
      <c r="DL125" s="6">
        <f ca="1">INDEX(DM$7:DM$30,DF125,1)</f>
        <v>-4.4089999999999998</v>
      </c>
      <c r="DM125" s="6">
        <f ca="1">INDEX(DN$7:DN$30,DF125,1)</f>
        <v>-6.4870000000000001</v>
      </c>
      <c r="DN125" s="24">
        <f t="shared" ca="1" si="494"/>
        <v>-79.282000000000011</v>
      </c>
      <c r="DO125" s="24">
        <f t="shared" ca="1" si="495"/>
        <v>-34.213000000000001</v>
      </c>
      <c r="DP125" s="24">
        <f t="shared" ca="1" si="496"/>
        <v>-89.545900000000017</v>
      </c>
      <c r="DQ125" s="24">
        <f t="shared" ca="1" si="457"/>
        <v>-57.997600000000006</v>
      </c>
      <c r="DR125" s="24">
        <f ca="1">IF($C$2&lt;=$C$3,DP125,DQ125)</f>
        <v>-89.545900000000017</v>
      </c>
      <c r="DS125" s="24">
        <f t="shared" ca="1" si="497"/>
        <v>92.888999999999996</v>
      </c>
      <c r="DT125" s="24">
        <f t="shared" ca="1" si="498"/>
        <v>-31.843900000000019</v>
      </c>
      <c r="DU125" s="24">
        <f t="shared" ca="1" si="499"/>
        <v>147.24790000000002</v>
      </c>
    </row>
    <row r="126" spans="1:126" x14ac:dyDescent="0.35">
      <c r="B126" s="8">
        <f t="shared" si="500"/>
        <v>16</v>
      </c>
      <c r="C126" s="8" t="s">
        <v>8</v>
      </c>
      <c r="D126" s="6">
        <f ca="1">INDEX(E$7:E$30,B126,1)</f>
        <v>-99.965999999999994</v>
      </c>
      <c r="E126" s="6">
        <f ca="1">INDEX(F$7:F$30,B126,1)</f>
        <v>-62.218000000000004</v>
      </c>
      <c r="F126" s="6">
        <f ca="1">INDEX(G$7:G$30,B126,1)</f>
        <v>-78.254999999999995</v>
      </c>
      <c r="G126" s="6">
        <f ca="1">INDEX(H$7:H$30,B126,1)</f>
        <v>-29.071000000000002</v>
      </c>
      <c r="H126" s="6">
        <f ca="1">INDEX(I$7:I$30,B126,1)</f>
        <v>-4.6130000000000004</v>
      </c>
      <c r="I126" s="6">
        <f ca="1">INDEX(J$7:J$30,B126,1)</f>
        <v>-6.7869999999999999</v>
      </c>
      <c r="J126" s="24">
        <f t="shared" ca="1" si="458"/>
        <v>-82.867999999999995</v>
      </c>
      <c r="K126" s="24">
        <f t="shared" ca="1" si="459"/>
        <v>-35.858000000000004</v>
      </c>
      <c r="L126" s="24">
        <f t="shared" ca="1" si="460"/>
        <v>-93.625399999999999</v>
      </c>
      <c r="M126" s="24">
        <f t="shared" ca="1" si="451"/>
        <v>-60.718400000000003</v>
      </c>
      <c r="N126" s="24">
        <f ca="1">IF($C$2&lt;=$C$3,L126,M126)</f>
        <v>-93.625399999999999</v>
      </c>
      <c r="O126" s="24">
        <f t="shared" ca="1" si="461"/>
        <v>-99.965999999999994</v>
      </c>
      <c r="P126" s="24">
        <f t="shared" ca="1" si="462"/>
        <v>-155.8434</v>
      </c>
      <c r="Q126" s="24">
        <f t="shared" ca="1" si="463"/>
        <v>31.407399999999996</v>
      </c>
      <c r="S126" s="38"/>
      <c r="T126" s="8">
        <f t="shared" si="501"/>
        <v>16</v>
      </c>
      <c r="U126" s="8" t="s">
        <v>8</v>
      </c>
      <c r="V126" s="6">
        <f ca="1">INDEX(W$7:W$30,T126,1)</f>
        <v>-91.995999999999995</v>
      </c>
      <c r="W126" s="6">
        <f ca="1">INDEX(X$7:X$30,T126,1)</f>
        <v>-57.395000000000003</v>
      </c>
      <c r="X126" s="6">
        <f ca="1">INDEX(Y$7:Y$30,T126,1)</f>
        <v>-92.600999999999999</v>
      </c>
      <c r="Y126" s="6">
        <f ca="1">INDEX(Z$7:Z$30,T126,1)</f>
        <v>-34.351999999999997</v>
      </c>
      <c r="Z126" s="6">
        <f ca="1">INDEX(AA$7:AA$30,T126,1)</f>
        <v>-5.46</v>
      </c>
      <c r="AA126" s="6">
        <f ca="1">INDEX(AB$7:AB$30,T126,1)</f>
        <v>-8.0329999999999995</v>
      </c>
      <c r="AB126" s="24">
        <f t="shared" ca="1" si="464"/>
        <v>-98.060999999999993</v>
      </c>
      <c r="AC126" s="24">
        <f t="shared" ca="1" si="465"/>
        <v>-42.384999999999998</v>
      </c>
      <c r="AD126" s="24">
        <f t="shared" ca="1" si="466"/>
        <v>-110.7765</v>
      </c>
      <c r="AE126" s="24">
        <f t="shared" ca="1" si="452"/>
        <v>-71.803299999999993</v>
      </c>
      <c r="AF126" s="24">
        <f ca="1">IF($C$2&lt;=$C$3,AD126,AE126)</f>
        <v>-110.7765</v>
      </c>
      <c r="AG126" s="24">
        <f t="shared" ca="1" si="467"/>
        <v>-91.995999999999995</v>
      </c>
      <c r="AH126" s="24">
        <f t="shared" ca="1" si="468"/>
        <v>-168.17150000000001</v>
      </c>
      <c r="AI126" s="24">
        <f t="shared" ca="1" si="469"/>
        <v>53.381499999999996</v>
      </c>
      <c r="AK126" s="38"/>
      <c r="AL126" s="8">
        <f t="shared" si="502"/>
        <v>16</v>
      </c>
      <c r="AM126" s="8" t="s">
        <v>8</v>
      </c>
      <c r="AN126" s="6">
        <f ca="1">INDEX(AO$7:AO$30,AL126,1)</f>
        <v>-64.968999999999994</v>
      </c>
      <c r="AO126" s="6">
        <f ca="1">INDEX(AP$7:AP$30,AL126,1)</f>
        <v>-41.87</v>
      </c>
      <c r="AP126" s="6">
        <f ca="1">INDEX(AQ$7:AQ$30,AL126,1)</f>
        <v>-76.225999999999999</v>
      </c>
      <c r="AQ126" s="6">
        <f ca="1">INDEX(AR$7:AR$30,AL126,1)</f>
        <v>-28.219000000000001</v>
      </c>
      <c r="AR126" s="6">
        <f ca="1">INDEX(AS$7:AS$30,AL126,1)</f>
        <v>-4.4989999999999997</v>
      </c>
      <c r="AS126" s="6">
        <f ca="1">INDEX(AT$7:AT$30,AL126,1)</f>
        <v>-6.6189999999999998</v>
      </c>
      <c r="AT126" s="24">
        <f t="shared" ca="1" si="470"/>
        <v>-80.724999999999994</v>
      </c>
      <c r="AU126" s="24">
        <f t="shared" ca="1" si="471"/>
        <v>-34.838000000000001</v>
      </c>
      <c r="AV126" s="24">
        <f t="shared" ca="1" si="472"/>
        <v>-91.176400000000001</v>
      </c>
      <c r="AW126" s="24">
        <f t="shared" ca="1" si="453"/>
        <v>-59.055499999999995</v>
      </c>
      <c r="AX126" s="24">
        <f ca="1">IF($C$2&lt;=$C$3,AV126,AW126)</f>
        <v>-91.176400000000001</v>
      </c>
      <c r="AY126" s="24">
        <f t="shared" ca="1" si="473"/>
        <v>-64.968999999999994</v>
      </c>
      <c r="AZ126" s="24">
        <f t="shared" ca="1" si="474"/>
        <v>-133.04640000000001</v>
      </c>
      <c r="BA126" s="24">
        <f t="shared" ca="1" si="475"/>
        <v>49.306400000000004</v>
      </c>
      <c r="BC126" s="38"/>
      <c r="BD126" s="8">
        <f t="shared" si="503"/>
        <v>16</v>
      </c>
      <c r="BE126" s="8" t="s">
        <v>8</v>
      </c>
      <c r="BF126" s="6">
        <f ca="1">INDEX(BG$7:BG$30,BD126,1)</f>
        <v>-82.521000000000001</v>
      </c>
      <c r="BG126" s="6">
        <f ca="1">INDEX(BH$7:BH$30,BD126,1)</f>
        <v>-51.292999999999999</v>
      </c>
      <c r="BH126" s="6">
        <f ca="1">INDEX(BI$7:BI$30,BD126,1)</f>
        <v>-75.608999999999995</v>
      </c>
      <c r="BI126" s="6">
        <f ca="1">INDEX(BJ$7:BJ$30,BD126,1)</f>
        <v>-27.992999999999999</v>
      </c>
      <c r="BJ126" s="6">
        <f ca="1">INDEX(BK$7:BK$30,BD126,1)</f>
        <v>-4.46</v>
      </c>
      <c r="BK126" s="6">
        <f ca="1">INDEX(BL$7:BL$30,BD126,1)</f>
        <v>-6.5620000000000003</v>
      </c>
      <c r="BL126" s="24">
        <f t="shared" ca="1" si="476"/>
        <v>-80.068999999999988</v>
      </c>
      <c r="BM126" s="24">
        <f t="shared" ca="1" si="477"/>
        <v>-34.555</v>
      </c>
      <c r="BN126" s="24">
        <f t="shared" ca="1" si="478"/>
        <v>-90.43549999999999</v>
      </c>
      <c r="BO126" s="24">
        <f t="shared" ca="1" si="454"/>
        <v>-58.575699999999998</v>
      </c>
      <c r="BP126" s="24">
        <f ca="1">IF($C$2&lt;=$C$3,BN126,BO126)</f>
        <v>-90.43549999999999</v>
      </c>
      <c r="BQ126" s="24">
        <f t="shared" ca="1" si="479"/>
        <v>-82.521000000000001</v>
      </c>
      <c r="BR126" s="24">
        <f t="shared" ca="1" si="480"/>
        <v>-141.7285</v>
      </c>
      <c r="BS126" s="24">
        <f t="shared" ca="1" si="481"/>
        <v>39.142499999999991</v>
      </c>
      <c r="BU126" s="38"/>
      <c r="BV126" s="8">
        <f t="shared" si="504"/>
        <v>16</v>
      </c>
      <c r="BW126" s="8" t="s">
        <v>8</v>
      </c>
      <c r="BX126" s="6">
        <f ca="1">INDEX(BY$7:BY$30,BV126,1)</f>
        <v>-109.024</v>
      </c>
      <c r="BY126" s="6">
        <f ca="1">INDEX(BZ$7:BZ$30,BV126,1)</f>
        <v>-67.748999999999995</v>
      </c>
      <c r="BZ126" s="6">
        <f ca="1">INDEX(CA$7:CA$30,BV126,1)</f>
        <v>-79.290000000000006</v>
      </c>
      <c r="CA126" s="6">
        <f ca="1">INDEX(CB$7:CB$30,BV126,1)</f>
        <v>-29.431000000000001</v>
      </c>
      <c r="CB126" s="6">
        <f ca="1">INDEX(CC$7:CC$30,BV126,1)</f>
        <v>-4.6790000000000003</v>
      </c>
      <c r="CC126" s="6">
        <f ca="1">INDEX(CD$7:CD$30,BV126,1)</f>
        <v>-6.883</v>
      </c>
      <c r="CD126" s="24">
        <f t="shared" ca="1" si="482"/>
        <v>-83.969000000000008</v>
      </c>
      <c r="CE126" s="24">
        <f t="shared" ca="1" si="483"/>
        <v>-36.314</v>
      </c>
      <c r="CF126" s="24">
        <f t="shared" ca="1" si="484"/>
        <v>-94.863200000000006</v>
      </c>
      <c r="CG126" s="24">
        <f t="shared" ca="1" si="455"/>
        <v>-61.5047</v>
      </c>
      <c r="CH126" s="24">
        <f ca="1">IF($C$2&lt;=$C$3,CF126,CG126)</f>
        <v>-94.863200000000006</v>
      </c>
      <c r="CI126" s="24">
        <f t="shared" ca="1" si="485"/>
        <v>-109.024</v>
      </c>
      <c r="CJ126" s="24">
        <f t="shared" ca="1" si="486"/>
        <v>-162.6122</v>
      </c>
      <c r="CK126" s="24">
        <f t="shared" ca="1" si="487"/>
        <v>27.114200000000011</v>
      </c>
      <c r="CM126" s="38"/>
      <c r="CN126" s="8">
        <f t="shared" si="505"/>
        <v>16</v>
      </c>
      <c r="CO126" s="8" t="s">
        <v>8</v>
      </c>
      <c r="CP126" s="6">
        <f ca="1">INDEX(CQ$7:CQ$30,CN126,1)</f>
        <v>-92.367000000000004</v>
      </c>
      <c r="CQ126" s="6">
        <f ca="1">INDEX(CR$7:CR$30,CN126,1)</f>
        <v>-57.462000000000003</v>
      </c>
      <c r="CR126" s="6">
        <f ca="1">INDEX(CS$7:CS$30,CN126,1)</f>
        <v>-74.873000000000005</v>
      </c>
      <c r="CS126" s="6">
        <f ca="1">INDEX(CT$7:CT$30,CN126,1)</f>
        <v>-27.725999999999999</v>
      </c>
      <c r="CT126" s="6">
        <f ca="1">INDEX(CU$7:CU$30,CN126,1)</f>
        <v>-4.4089999999999998</v>
      </c>
      <c r="CU126" s="6">
        <f ca="1">INDEX(CV$7:CV$30,CN126,1)</f>
        <v>-6.4870000000000001</v>
      </c>
      <c r="CV126" s="24">
        <f t="shared" ca="1" si="488"/>
        <v>-79.282000000000011</v>
      </c>
      <c r="CW126" s="24">
        <f t="shared" ca="1" si="489"/>
        <v>-34.213000000000001</v>
      </c>
      <c r="CX126" s="24">
        <f t="shared" ca="1" si="490"/>
        <v>-89.545900000000017</v>
      </c>
      <c r="CY126" s="24">
        <f t="shared" ca="1" si="456"/>
        <v>-57.997600000000006</v>
      </c>
      <c r="CZ126" s="24">
        <f ca="1">IF($C$2&lt;=$C$3,CX126,CY126)</f>
        <v>-89.545900000000017</v>
      </c>
      <c r="DA126" s="24">
        <f t="shared" ca="1" si="491"/>
        <v>-92.367000000000004</v>
      </c>
      <c r="DB126" s="24">
        <f t="shared" ca="1" si="492"/>
        <v>-147.00790000000001</v>
      </c>
      <c r="DC126" s="24">
        <f t="shared" ca="1" si="493"/>
        <v>32.083900000000014</v>
      </c>
      <c r="DE126" s="38"/>
      <c r="DF126" s="8">
        <f t="shared" si="506"/>
        <v>16</v>
      </c>
      <c r="DG126" s="8" t="s">
        <v>8</v>
      </c>
      <c r="DH126" s="6">
        <f ca="1">INDEX(DI$7:DI$30,DF126,1)</f>
        <v>-92.367000000000004</v>
      </c>
      <c r="DI126" s="6">
        <f ca="1">INDEX(DJ$7:DJ$30,DF126,1)</f>
        <v>-57.462000000000003</v>
      </c>
      <c r="DJ126" s="6">
        <f ca="1">INDEX(DK$7:DK$30,DF126,1)</f>
        <v>-74.873000000000005</v>
      </c>
      <c r="DK126" s="6">
        <f ca="1">INDEX(DL$7:DL$30,DF126,1)</f>
        <v>-27.725999999999999</v>
      </c>
      <c r="DL126" s="6">
        <f ca="1">INDEX(DM$7:DM$30,DF126,1)</f>
        <v>-4.4089999999999998</v>
      </c>
      <c r="DM126" s="6">
        <f ca="1">INDEX(DN$7:DN$30,DF126,1)</f>
        <v>-6.4870000000000001</v>
      </c>
      <c r="DN126" s="24">
        <f t="shared" ca="1" si="494"/>
        <v>-79.282000000000011</v>
      </c>
      <c r="DO126" s="24">
        <f t="shared" ca="1" si="495"/>
        <v>-34.213000000000001</v>
      </c>
      <c r="DP126" s="24">
        <f t="shared" ca="1" si="496"/>
        <v>-89.545900000000017</v>
      </c>
      <c r="DQ126" s="24">
        <f t="shared" ca="1" si="457"/>
        <v>-57.997600000000006</v>
      </c>
      <c r="DR126" s="24">
        <f ca="1">IF($C$2&lt;=$C$3,DP126,DQ126)</f>
        <v>-89.545900000000017</v>
      </c>
      <c r="DS126" s="24">
        <f t="shared" ca="1" si="497"/>
        <v>-92.367000000000004</v>
      </c>
      <c r="DT126" s="24">
        <f t="shared" ca="1" si="498"/>
        <v>-147.00790000000001</v>
      </c>
      <c r="DU126" s="24">
        <f t="shared" ca="1" si="499"/>
        <v>32.083900000000014</v>
      </c>
    </row>
    <row r="127" spans="1:126" x14ac:dyDescent="0.35">
      <c r="C127" s="8" t="s">
        <v>58</v>
      </c>
      <c r="D127" s="6"/>
      <c r="E127" s="6"/>
      <c r="F127" s="6"/>
      <c r="G127" s="6"/>
      <c r="H127" s="6"/>
      <c r="I127" s="6"/>
      <c r="J127" s="6"/>
      <c r="K127" s="6"/>
      <c r="O127" s="24">
        <f ca="1">MIN(P116,MAX(0,P116/2-(O123-O124)/P117/P116))</f>
        <v>2.183418845924693</v>
      </c>
      <c r="P127" s="24">
        <f ca="1">MIN(P116,MAX(0,P116/2-(P123-P124)/P118/P116))</f>
        <v>0</v>
      </c>
      <c r="Q127" s="24">
        <f ca="1">MIN(P116,MAX(0,P116/2-(Q123-Q124)/P118/P116))</f>
        <v>4.3</v>
      </c>
      <c r="S127" s="38"/>
      <c r="U127" s="8" t="s">
        <v>58</v>
      </c>
      <c r="V127" s="6"/>
      <c r="W127" s="6"/>
      <c r="X127" s="6"/>
      <c r="Y127" s="6"/>
      <c r="Z127" s="6"/>
      <c r="AA127" s="6"/>
      <c r="AB127" s="6"/>
      <c r="AC127" s="6"/>
      <c r="AG127" s="24">
        <f ca="1">MIN(AH116,MAX(0,AH116/2-(AG123-AG124)/AH117/AH116))</f>
        <v>1.8521602014776513</v>
      </c>
      <c r="AH127" s="24">
        <f ca="1">MIN(AH116,MAX(0,AH116/2-(AH123-AH124)/AH118/AH116))</f>
        <v>0</v>
      </c>
      <c r="AI127" s="24">
        <f ca="1">MIN(AH116,MAX(0,AH116/2-(AI123-AI124)/AH118/AH116))</f>
        <v>3.8</v>
      </c>
      <c r="AK127" s="38"/>
      <c r="AM127" s="8" t="s">
        <v>58</v>
      </c>
      <c r="AN127" s="6"/>
      <c r="AO127" s="6"/>
      <c r="AP127" s="6"/>
      <c r="AQ127" s="6"/>
      <c r="AR127" s="6"/>
      <c r="AS127" s="6"/>
      <c r="AT127" s="6"/>
      <c r="AU127" s="6"/>
      <c r="AY127" s="24">
        <f ca="1">MIN(AZ116,MAX(0,AZ116/2-(AY123-AY124)/AZ117/AZ116))</f>
        <v>1.5426259566326532</v>
      </c>
      <c r="AZ127" s="24">
        <f ca="1">MIN(AZ116,MAX(0,AZ116/2-(AZ123-AZ124)/AZ118/AZ116))</f>
        <v>0</v>
      </c>
      <c r="BA127" s="24">
        <f ca="1">MIN(AZ116,MAX(0,AZ116/2-(BA123-BA124)/AZ118/AZ116))</f>
        <v>3.2</v>
      </c>
      <c r="BC127" s="38"/>
      <c r="BE127" s="8" t="s">
        <v>58</v>
      </c>
      <c r="BF127" s="6"/>
      <c r="BG127" s="6"/>
      <c r="BH127" s="6"/>
      <c r="BI127" s="6"/>
      <c r="BJ127" s="6"/>
      <c r="BK127" s="6"/>
      <c r="BL127" s="6"/>
      <c r="BM127" s="6"/>
      <c r="BQ127" s="24">
        <f ca="1">MIN(BR116,MAX(0,BR116/2-(BQ123-BQ124)/BR117/BR116))</f>
        <v>1.5964049747376605</v>
      </c>
      <c r="BR127" s="24">
        <f ca="1">MIN(BR116,MAX(0,BR116/2-(BR123-BR124)/BR118/BR116))</f>
        <v>0</v>
      </c>
      <c r="BS127" s="24">
        <f ca="1">MIN(BR116,MAX(0,BR116/2-(BS123-BS124)/BR118/BR116))</f>
        <v>3.2</v>
      </c>
      <c r="BU127" s="38"/>
      <c r="BW127" s="8" t="s">
        <v>58</v>
      </c>
      <c r="BX127" s="6"/>
      <c r="BY127" s="6"/>
      <c r="BZ127" s="6"/>
      <c r="CA127" s="6"/>
      <c r="CB127" s="6"/>
      <c r="CC127" s="6"/>
      <c r="CD127" s="6"/>
      <c r="CE127" s="6"/>
      <c r="CI127" s="24">
        <f ca="1">MIN(CJ116,MAX(0,CJ116/2-(CI123-CI124)/CJ117/CJ116))</f>
        <v>2.0813771213887811</v>
      </c>
      <c r="CJ127" s="24">
        <f ca="1">MIN(CJ116,MAX(0,CJ116/2-(CJ123-CJ124)/CJ118/CJ116))</f>
        <v>0</v>
      </c>
      <c r="CK127" s="24">
        <f ca="1">MIN(CJ116,MAX(0,CJ116/2-(CK123-CK124)/CJ118/CJ116))</f>
        <v>4.2</v>
      </c>
      <c r="CM127" s="38"/>
      <c r="CO127" s="8" t="s">
        <v>58</v>
      </c>
      <c r="CP127" s="6"/>
      <c r="CQ127" s="6"/>
      <c r="CR127" s="6"/>
      <c r="CS127" s="6"/>
      <c r="CT127" s="6"/>
      <c r="CU127" s="6"/>
      <c r="CV127" s="6"/>
      <c r="CW127" s="6"/>
      <c r="DA127" s="24">
        <f ca="1">MIN(DB116,MAX(0,DB116/2-(DA123-DA124)/DB117/DB116))</f>
        <v>1.8050848555512373</v>
      </c>
      <c r="DB127" s="24">
        <f ca="1">MIN(DB116,MAX(0,DB116/2-(DB123-DB124)/DB118/DB116))</f>
        <v>0</v>
      </c>
      <c r="DC127" s="24">
        <f ca="1">MIN(DB116,MAX(0,DB116/2-(DC123-DC124)/DB118/DB116))</f>
        <v>3.6</v>
      </c>
      <c r="DE127" s="38"/>
      <c r="DG127" s="8" t="s">
        <v>58</v>
      </c>
      <c r="DH127" s="6"/>
      <c r="DI127" s="6"/>
      <c r="DJ127" s="6"/>
      <c r="DK127" s="6"/>
      <c r="DL127" s="6"/>
      <c r="DM127" s="6"/>
      <c r="DN127" s="6"/>
      <c r="DO127" s="6"/>
      <c r="DS127" s="24">
        <f ca="1">MIN(DT116,MAX(0,DT116/2-(DS123-DS124)/DT117/DT116))</f>
        <v>1.8050848555512373</v>
      </c>
      <c r="DT127" s="24">
        <f ca="1">MIN(DT116,MAX(0,DT116/2-(DT123-DT124)/DT118/DT116))</f>
        <v>0</v>
      </c>
      <c r="DU127" s="24">
        <f ca="1">MIN(DT116,MAX(0,DT116/2-(DU123-DU124)/DT118/DT116))</f>
        <v>3.6</v>
      </c>
    </row>
    <row r="128" spans="1:126" x14ac:dyDescent="0.35">
      <c r="C128" s="8" t="s">
        <v>66</v>
      </c>
      <c r="O128" s="24">
        <f ca="1">O123+(P117*P116/2-(O123-O124)/P116)*O127-P117*O127^2/2</f>
        <v>40.295211186894264</v>
      </c>
      <c r="P128" s="24">
        <f ca="1">P123+(P118*P116/2-(P123-P124)/P116)*P127-P118*P127^2/2</f>
        <v>163.1728</v>
      </c>
      <c r="Q128" s="24">
        <f ca="1">Q123+(P118*P116/2-(Q123-Q124)/P116)*Q127-P118*Q127^2/2</f>
        <v>153.39490000000006</v>
      </c>
      <c r="S128" s="38"/>
      <c r="U128" s="8" t="s">
        <v>66</v>
      </c>
      <c r="AG128" s="24">
        <f ca="1">AG123+(AH117*AH116/2-(AG123-AG124)/AH116)*AG127-AH117*AG127^2/2</f>
        <v>29.348196382909578</v>
      </c>
      <c r="AH128" s="24">
        <f ca="1">AH123+(AH118*AH116/2-(AH123-AH124)/AH116)*AH127-AH118*AH127^2/2</f>
        <v>178.0684</v>
      </c>
      <c r="AI128" s="24">
        <f ca="1">AI123+(AH118*AH116/2-(AI123-AI124)/AH116)*AI127-AH118*AI127^2/2</f>
        <v>173.03919999999997</v>
      </c>
      <c r="AK128" s="38"/>
      <c r="AM128" s="8" t="s">
        <v>66</v>
      </c>
      <c r="AY128" s="24">
        <f ca="1">AY123+(AZ117*AZ116/2-(AY123-AY124)/AZ116)*AY127-AZ117*AY127^2/2</f>
        <v>13.590018904705438</v>
      </c>
      <c r="AZ128" s="24">
        <f ca="1">AZ123+(AZ118*AZ116/2-(AZ123-AZ124)/AZ116)*AZ127-AZ118*AZ127^2/2</f>
        <v>164.55829999999997</v>
      </c>
      <c r="BA128" s="24">
        <f ca="1">BA123+(AZ118*AZ116/2-(BA123-BA124)/AZ116)*BA127-AZ118*BA127^2/2</f>
        <v>80.472000000000065</v>
      </c>
      <c r="BC128" s="38"/>
      <c r="BE128" s="8" t="s">
        <v>66</v>
      </c>
      <c r="BQ128" s="24">
        <f ca="1">BQ123+(BR117*BR116/2-(BQ123-BQ124)/BR116)*BQ127-BR117*BQ127^2/2</f>
        <v>21.838132539836778</v>
      </c>
      <c r="BR128" s="24">
        <f ca="1">BR123+(BR118*BR116/2-(BR123-BR124)/BR116)*BR127-BR118*BR127^2/2</f>
        <v>76.941999999999993</v>
      </c>
      <c r="BS128" s="24">
        <f ca="1">BS123+(BR118*BR116/2-(BS123-BS124)/BR116)*BS127-BR118*BS127^2/2</f>
        <v>157.42410000000007</v>
      </c>
      <c r="BU128" s="38"/>
      <c r="BW128" s="8" t="s">
        <v>66</v>
      </c>
      <c r="CI128" s="24">
        <f ca="1">CI123+(CJ117*CJ116/2-(CI123-CI124)/CJ116)*CI127-CJ117*CI127^2/2</f>
        <v>40.145723462667902</v>
      </c>
      <c r="CJ128" s="24">
        <f ca="1">CJ123+(CJ118*CJ116/2-(CJ123-CJ124)/CJ116)*CJ127-CJ118*CJ127^2/2</f>
        <v>154.6001</v>
      </c>
      <c r="CK128" s="24">
        <f ca="1">CK123+(CJ118*CJ116/2-(CK123-CK124)/CJ116)*CK127-CJ118*CK127^2/2</f>
        <v>152.63760000000002</v>
      </c>
      <c r="CM128" s="38"/>
      <c r="CO128" s="8" t="s">
        <v>66</v>
      </c>
      <c r="DA128" s="24">
        <f ca="1">DA123+(DB117*DB116/2-(DA123-DA124)/DB116)*DA127-DB117*DA127^2/2</f>
        <v>38.208865268601315</v>
      </c>
      <c r="DB128" s="24">
        <f ca="1">DB123+(DB118*DB116/2-(DB123-DB124)/DB116)*DB127-DB118*DB127^2/2</f>
        <v>151.37580000000003</v>
      </c>
      <c r="DC128" s="24">
        <f ca="1">DC123+(DB118*DB116/2-(DC123-DC124)/DB116)*DC127-DB118*DC127^2/2</f>
        <v>114.82770000000002</v>
      </c>
      <c r="DE128" s="38"/>
      <c r="DG128" s="8" t="s">
        <v>66</v>
      </c>
      <c r="DS128" s="24">
        <f ca="1">DS123+(DT117*DT116/2-(DS123-DS124)/DT116)*DS127-DT117*DS127^2/2</f>
        <v>38.208865268601315</v>
      </c>
      <c r="DT128" s="24">
        <f ca="1">DT123+(DT118*DT116/2-(DT123-DT124)/DT116)*DT127-DT118*DT127^2/2</f>
        <v>151.37580000000003</v>
      </c>
      <c r="DU128" s="24">
        <f ca="1">DU123+(DT118*DT116/2-(DU123-DU124)/DT116)*DU127-DT118*DU127^2/2</f>
        <v>114.82770000000002</v>
      </c>
    </row>
    <row r="129" spans="1:126" x14ac:dyDescent="0.35">
      <c r="S129" s="38"/>
      <c r="AK129" s="38"/>
      <c r="BC129" s="38"/>
      <c r="BU129" s="38"/>
      <c r="CM129" s="38"/>
      <c r="DE129" s="38"/>
    </row>
    <row r="130" spans="1:126" s="21" customFormat="1" x14ac:dyDescent="0.35">
      <c r="D130" s="23" t="s">
        <v>32</v>
      </c>
      <c r="E130" s="23" t="s">
        <v>33</v>
      </c>
      <c r="F130" s="23" t="s">
        <v>34</v>
      </c>
      <c r="G130" s="23" t="s">
        <v>35</v>
      </c>
      <c r="H130" s="23" t="s">
        <v>36</v>
      </c>
      <c r="I130" s="23" t="s">
        <v>37</v>
      </c>
      <c r="J130" s="23" t="s">
        <v>39</v>
      </c>
      <c r="K130" s="23" t="s">
        <v>40</v>
      </c>
      <c r="L130" s="23" t="s">
        <v>41</v>
      </c>
      <c r="M130" s="23" t="s">
        <v>42</v>
      </c>
      <c r="N130" s="23" t="s">
        <v>53</v>
      </c>
      <c r="O130" s="20" t="s">
        <v>32</v>
      </c>
      <c r="P130" s="23" t="s">
        <v>51</v>
      </c>
      <c r="Q130" s="23" t="s">
        <v>52</v>
      </c>
      <c r="S130" s="40"/>
      <c r="V130" s="23" t="s">
        <v>32</v>
      </c>
      <c r="W130" s="23" t="s">
        <v>33</v>
      </c>
      <c r="X130" s="23" t="s">
        <v>34</v>
      </c>
      <c r="Y130" s="23" t="s">
        <v>35</v>
      </c>
      <c r="Z130" s="23" t="s">
        <v>36</v>
      </c>
      <c r="AA130" s="23" t="s">
        <v>37</v>
      </c>
      <c r="AB130" s="23" t="s">
        <v>39</v>
      </c>
      <c r="AC130" s="23" t="s">
        <v>40</v>
      </c>
      <c r="AD130" s="23" t="s">
        <v>41</v>
      </c>
      <c r="AE130" s="23" t="s">
        <v>42</v>
      </c>
      <c r="AF130" s="23" t="s">
        <v>53</v>
      </c>
      <c r="AG130" s="20" t="s">
        <v>32</v>
      </c>
      <c r="AH130" s="23" t="s">
        <v>51</v>
      </c>
      <c r="AI130" s="23" t="s">
        <v>52</v>
      </c>
      <c r="AK130" s="40"/>
      <c r="AN130" s="23" t="s">
        <v>32</v>
      </c>
      <c r="AO130" s="23" t="s">
        <v>33</v>
      </c>
      <c r="AP130" s="23" t="s">
        <v>34</v>
      </c>
      <c r="AQ130" s="23" t="s">
        <v>35</v>
      </c>
      <c r="AR130" s="23" t="s">
        <v>36</v>
      </c>
      <c r="AS130" s="23" t="s">
        <v>37</v>
      </c>
      <c r="AT130" s="23" t="s">
        <v>39</v>
      </c>
      <c r="AU130" s="23" t="s">
        <v>40</v>
      </c>
      <c r="AV130" s="23" t="s">
        <v>41</v>
      </c>
      <c r="AW130" s="23" t="s">
        <v>42</v>
      </c>
      <c r="AX130" s="23" t="s">
        <v>53</v>
      </c>
      <c r="AY130" s="20" t="s">
        <v>32</v>
      </c>
      <c r="AZ130" s="23" t="s">
        <v>51</v>
      </c>
      <c r="BA130" s="23" t="s">
        <v>52</v>
      </c>
      <c r="BC130" s="40"/>
      <c r="BF130" s="23" t="s">
        <v>32</v>
      </c>
      <c r="BG130" s="23" t="s">
        <v>33</v>
      </c>
      <c r="BH130" s="23" t="s">
        <v>34</v>
      </c>
      <c r="BI130" s="23" t="s">
        <v>35</v>
      </c>
      <c r="BJ130" s="23" t="s">
        <v>36</v>
      </c>
      <c r="BK130" s="23" t="s">
        <v>37</v>
      </c>
      <c r="BL130" s="23" t="s">
        <v>39</v>
      </c>
      <c r="BM130" s="23" t="s">
        <v>40</v>
      </c>
      <c r="BN130" s="23" t="s">
        <v>41</v>
      </c>
      <c r="BO130" s="23" t="s">
        <v>42</v>
      </c>
      <c r="BP130" s="23" t="s">
        <v>53</v>
      </c>
      <c r="BQ130" s="20" t="s">
        <v>32</v>
      </c>
      <c r="BR130" s="23" t="s">
        <v>51</v>
      </c>
      <c r="BS130" s="23" t="s">
        <v>52</v>
      </c>
      <c r="BU130" s="40"/>
      <c r="BX130" s="23" t="s">
        <v>32</v>
      </c>
      <c r="BY130" s="23" t="s">
        <v>33</v>
      </c>
      <c r="BZ130" s="23" t="s">
        <v>34</v>
      </c>
      <c r="CA130" s="23" t="s">
        <v>35</v>
      </c>
      <c r="CB130" s="23" t="s">
        <v>36</v>
      </c>
      <c r="CC130" s="23" t="s">
        <v>37</v>
      </c>
      <c r="CD130" s="23" t="s">
        <v>39</v>
      </c>
      <c r="CE130" s="23" t="s">
        <v>40</v>
      </c>
      <c r="CF130" s="23" t="s">
        <v>41</v>
      </c>
      <c r="CG130" s="23" t="s">
        <v>42</v>
      </c>
      <c r="CH130" s="23" t="s">
        <v>53</v>
      </c>
      <c r="CI130" s="20" t="s">
        <v>32</v>
      </c>
      <c r="CJ130" s="23" t="s">
        <v>51</v>
      </c>
      <c r="CK130" s="23" t="s">
        <v>52</v>
      </c>
      <c r="CM130" s="40"/>
      <c r="CP130" s="23" t="s">
        <v>32</v>
      </c>
      <c r="CQ130" s="23" t="s">
        <v>33</v>
      </c>
      <c r="CR130" s="23" t="s">
        <v>34</v>
      </c>
      <c r="CS130" s="23" t="s">
        <v>35</v>
      </c>
      <c r="CT130" s="23" t="s">
        <v>36</v>
      </c>
      <c r="CU130" s="23" t="s">
        <v>37</v>
      </c>
      <c r="CV130" s="23" t="s">
        <v>39</v>
      </c>
      <c r="CW130" s="23" t="s">
        <v>40</v>
      </c>
      <c r="CX130" s="23" t="s">
        <v>41</v>
      </c>
      <c r="CY130" s="23" t="s">
        <v>42</v>
      </c>
      <c r="CZ130" s="23" t="s">
        <v>53</v>
      </c>
      <c r="DA130" s="20" t="s">
        <v>32</v>
      </c>
      <c r="DB130" s="23" t="s">
        <v>51</v>
      </c>
      <c r="DC130" s="23" t="s">
        <v>52</v>
      </c>
      <c r="DE130" s="40"/>
      <c r="DH130" s="23" t="s">
        <v>32</v>
      </c>
      <c r="DI130" s="23" t="s">
        <v>33</v>
      </c>
      <c r="DJ130" s="23" t="s">
        <v>34</v>
      </c>
      <c r="DK130" s="23" t="s">
        <v>35</v>
      </c>
      <c r="DL130" s="23" t="s">
        <v>36</v>
      </c>
      <c r="DM130" s="23" t="s">
        <v>37</v>
      </c>
      <c r="DN130" s="23" t="s">
        <v>39</v>
      </c>
      <c r="DO130" s="23" t="s">
        <v>40</v>
      </c>
      <c r="DP130" s="23" t="s">
        <v>41</v>
      </c>
      <c r="DQ130" s="23" t="s">
        <v>42</v>
      </c>
      <c r="DR130" s="23" t="s">
        <v>53</v>
      </c>
      <c r="DS130" s="20" t="s">
        <v>32</v>
      </c>
      <c r="DT130" s="23" t="s">
        <v>51</v>
      </c>
      <c r="DU130" s="23" t="s">
        <v>52</v>
      </c>
    </row>
    <row r="131" spans="1:126" s="21" customFormat="1" x14ac:dyDescent="0.35">
      <c r="A131" s="22" t="s">
        <v>38</v>
      </c>
      <c r="C131" s="8" t="s">
        <v>11</v>
      </c>
      <c r="D131" s="24">
        <f ca="1">D123+D125*F119/100-P117*F119^2/20000</f>
        <v>-39.08478749999999</v>
      </c>
      <c r="E131" s="24">
        <f ca="1">E123+E125*F119/100-P118*F119^2/20000</f>
        <v>-24.665424999999995</v>
      </c>
      <c r="F131" s="24">
        <f ca="1">F123-(F123-F124)/P116*F119/100</f>
        <v>146.94862790697675</v>
      </c>
      <c r="G131" s="24">
        <f ca="1">G123-(G123-G124)/P116*F119/100</f>
        <v>54.629093023255813</v>
      </c>
      <c r="H131" s="24">
        <f ca="1">H123-(H123-H124)/P116*F119/100</f>
        <v>8.6644418604651161</v>
      </c>
      <c r="I131" s="24">
        <f ca="1">I123-(I123-I124)/P116*F119/100</f>
        <v>12.746639534883721</v>
      </c>
      <c r="J131" s="24">
        <f ca="1">(ABS(F131)+ABS(H131))*SIGN(F131)</f>
        <v>155.61306976744186</v>
      </c>
      <c r="K131" s="24">
        <f ca="1">(ABS(G131)+ABS(I131))*SIGN(G131)</f>
        <v>67.375732558139532</v>
      </c>
      <c r="L131" s="24">
        <f ca="1">(ABS(J131)+0.3*ABS(K131))*SIGN(J131)</f>
        <v>175.82578953488371</v>
      </c>
      <c r="M131" s="24">
        <f t="shared" ref="M131:M134" ca="1" si="507">(ABS(K131)+0.3*ABS(J131))*SIGN(K131)</f>
        <v>114.05965348837208</v>
      </c>
      <c r="N131" s="24">
        <f ca="1">IF($C$2&lt;=$C$3,L131,M131)</f>
        <v>175.82578953488371</v>
      </c>
      <c r="O131" s="24">
        <f ca="1">D131</f>
        <v>-39.08478749999999</v>
      </c>
      <c r="P131" s="24">
        <f ca="1">E131+N131</f>
        <v>151.16036453488371</v>
      </c>
      <c r="Q131" s="24">
        <f ca="1">E131-N131</f>
        <v>-200.49121453488371</v>
      </c>
      <c r="S131" s="35" t="s">
        <v>38</v>
      </c>
      <c r="U131" s="8" t="s">
        <v>11</v>
      </c>
      <c r="V131" s="24">
        <f ca="1">V123+V125*X119/100-AH117*X119^2/20000</f>
        <v>-23.938537499999995</v>
      </c>
      <c r="W131" s="24">
        <f ca="1">W123+W125*X119/100-AH118*X119^2/20000</f>
        <v>-14.933874999999999</v>
      </c>
      <c r="X131" s="24">
        <f ca="1">X123-(X123-X124)/AH116*X119/100</f>
        <v>143.38053947368419</v>
      </c>
      <c r="Y131" s="24">
        <f ca="1">Y123-(Y123-Y124)/AH116*X119/100</f>
        <v>53.174947368421044</v>
      </c>
      <c r="Z131" s="24">
        <f ca="1">Z123-(Z123-Z124)/AH116*X119/100</f>
        <v>8.4549078947368415</v>
      </c>
      <c r="AA131" s="24">
        <f ca="1">AA123-(AA123-AA124)/AH116*X119/100</f>
        <v>12.438394736842106</v>
      </c>
      <c r="AB131" s="24">
        <f ca="1">(ABS(X131)+ABS(Z131))*SIGN(X131)</f>
        <v>151.83544736842103</v>
      </c>
      <c r="AC131" s="24">
        <f ca="1">(ABS(Y131)+ABS(AA131))*SIGN(Y131)</f>
        <v>65.613342105263143</v>
      </c>
      <c r="AD131" s="24">
        <f ca="1">(ABS(AB131)+0.3*ABS(AC131))*SIGN(AB131)</f>
        <v>171.51944999999998</v>
      </c>
      <c r="AE131" s="24">
        <f t="shared" ref="AE131:AE134" ca="1" si="508">(ABS(AC131)+0.3*ABS(AB131))*SIGN(AC131)</f>
        <v>111.16397631578945</v>
      </c>
      <c r="AF131" s="24">
        <f ca="1">IF($C$2&lt;=$C$3,AD131,AE131)</f>
        <v>171.51944999999998</v>
      </c>
      <c r="AG131" s="24">
        <f ca="1">V131</f>
        <v>-23.938537499999995</v>
      </c>
      <c r="AH131" s="24">
        <f ca="1">W131+AF131</f>
        <v>156.58557499999998</v>
      </c>
      <c r="AI131" s="24">
        <f ca="1">W131-AF131</f>
        <v>-186.45332499999998</v>
      </c>
      <c r="AK131" s="35" t="s">
        <v>38</v>
      </c>
      <c r="AM131" s="8" t="s">
        <v>11</v>
      </c>
      <c r="AN131" s="24">
        <f ca="1">AN123+AN125*AP119/100-AZ117*AP119^2/20000</f>
        <v>-14.288150000000002</v>
      </c>
      <c r="AO131" s="24">
        <f ca="1">AO123+AO125*AP119/100-AZ118*AP119^2/20000</f>
        <v>-8.9802999999999997</v>
      </c>
      <c r="AP131" s="24">
        <f ca="1">AP123-(AP123-AP124)/AZ116*AP119/100</f>
        <v>128.508921875</v>
      </c>
      <c r="AQ131" s="24">
        <f ca="1">AQ123-(AQ123-AQ124)/AZ116*AP119/100</f>
        <v>47.646328125000004</v>
      </c>
      <c r="AR131" s="24">
        <f ca="1">AR123-(AR123-AR124)/AZ116*AP119/100</f>
        <v>7.5864374999999997</v>
      </c>
      <c r="AS131" s="24">
        <f ca="1">AS123-(AS123-AS124)/AZ116*AP119/100</f>
        <v>11.1614375</v>
      </c>
      <c r="AT131" s="24">
        <f ca="1">(ABS(AP131)+ABS(AR131))*SIGN(AP131)</f>
        <v>136.09535937499999</v>
      </c>
      <c r="AU131" s="24">
        <f ca="1">(ABS(AQ131)+ABS(AS131))*SIGN(AQ131)</f>
        <v>58.807765625000002</v>
      </c>
      <c r="AV131" s="24">
        <f ca="1">(ABS(AT131)+0.3*ABS(AU131))*SIGN(AT131)</f>
        <v>153.73768906249998</v>
      </c>
      <c r="AW131" s="24">
        <f t="shared" ref="AW131:AW134" ca="1" si="509">(ABS(AU131)+0.3*ABS(AT131))*SIGN(AU131)</f>
        <v>99.636373437499998</v>
      </c>
      <c r="AX131" s="24">
        <f ca="1">IF($C$2&lt;=$C$3,AV131,AW131)</f>
        <v>153.73768906249998</v>
      </c>
      <c r="AY131" s="24">
        <f ca="1">AN131</f>
        <v>-14.288150000000002</v>
      </c>
      <c r="AZ131" s="24">
        <f ca="1">AO131+AX131</f>
        <v>144.75738906249998</v>
      </c>
      <c r="BA131" s="24">
        <f ca="1">AO131-AX131</f>
        <v>-162.71798906249998</v>
      </c>
      <c r="BC131" s="35" t="s">
        <v>38</v>
      </c>
      <c r="BE131" s="8" t="s">
        <v>11</v>
      </c>
      <c r="BF131" s="24">
        <f ca="1">BF123+BF125*BH119/100-BR117*BH119^2/20000</f>
        <v>-31.991275000000002</v>
      </c>
      <c r="BG131" s="24">
        <f ca="1">BG123+BG125*BH119/100-BR118*BH119^2/20000</f>
        <v>-20.0386375</v>
      </c>
      <c r="BH131" s="24">
        <f ca="1">BH123-(BH123-BH124)/BR116*BH119/100</f>
        <v>75.864640625000007</v>
      </c>
      <c r="BI131" s="24">
        <f ca="1">BI123-(BI123-BI124)/BR116*BH119/100</f>
        <v>28.016031250000005</v>
      </c>
      <c r="BJ131" s="24">
        <f ca="1">BJ123-(BJ123-BJ124)/BR116*BH119/100</f>
        <v>4.4729062500000003</v>
      </c>
      <c r="BK131" s="24">
        <f ca="1">BK123-(BK123-BK124)/BR116*BH119/100</f>
        <v>6.5806718750000002</v>
      </c>
      <c r="BL131" s="24">
        <f ca="1">(ABS(BH131)+ABS(BJ131))*SIGN(BH131)</f>
        <v>80.337546875000001</v>
      </c>
      <c r="BM131" s="24">
        <f ca="1">(ABS(BI131)+ABS(BK131))*SIGN(BI131)</f>
        <v>34.596703125000005</v>
      </c>
      <c r="BN131" s="24">
        <f ca="1">(ABS(BL131)+0.3*ABS(BM131))*SIGN(BL131)</f>
        <v>90.7165578125</v>
      </c>
      <c r="BO131" s="24">
        <f t="shared" ref="BO131:BO134" ca="1" si="510">(ABS(BM131)+0.3*ABS(BL131))*SIGN(BM131)</f>
        <v>58.697967187500005</v>
      </c>
      <c r="BP131" s="24">
        <f ca="1">IF($C$2&lt;=$C$3,BN131,BO131)</f>
        <v>90.7165578125</v>
      </c>
      <c r="BQ131" s="24">
        <f ca="1">BF131</f>
        <v>-31.991275000000002</v>
      </c>
      <c r="BR131" s="24">
        <f ca="1">BG131+BP131</f>
        <v>70.677920312499992</v>
      </c>
      <c r="BS131" s="24">
        <f ca="1">BG131-BP131</f>
        <v>-110.75519531250001</v>
      </c>
      <c r="BU131" s="35" t="s">
        <v>38</v>
      </c>
      <c r="BW131" s="8" t="s">
        <v>11</v>
      </c>
      <c r="BX131" s="24">
        <f ca="1">BX123+BX125*BZ119/100-CJ117*BZ119^2/20000</f>
        <v>-36.984124999999992</v>
      </c>
      <c r="BY131" s="24">
        <f ca="1">BY123+BY125*BZ119/100-CJ118*BZ119^2/20000</f>
        <v>-23.042237500000006</v>
      </c>
      <c r="BZ131" s="24">
        <f ca="1">BZ123-(BZ123-BZ124)/CJ116*BZ119/100</f>
        <v>138.57741666666666</v>
      </c>
      <c r="CA131" s="24">
        <f ca="1">CA123-(CA123-CA124)/CJ116*BZ119/100</f>
        <v>51.43816666666666</v>
      </c>
      <c r="CB131" s="24">
        <f ca="1">CB123-(CB123-CB124)/CJ116*BZ119/100</f>
        <v>8.1765000000000008</v>
      </c>
      <c r="CC131" s="24">
        <f ca="1">CC123-(CC123-CC124)/CJ116*BZ119/100</f>
        <v>12.028916666666667</v>
      </c>
      <c r="CD131" s="24">
        <f ca="1">(ABS(BZ131)+ABS(CB131))*SIGN(BZ131)</f>
        <v>146.75391666666667</v>
      </c>
      <c r="CE131" s="24">
        <f ca="1">(ABS(CA131)+ABS(CC131))*SIGN(CA131)</f>
        <v>63.467083333333328</v>
      </c>
      <c r="CF131" s="24">
        <f ca="1">(ABS(CD131)+0.3*ABS(CE131))*SIGN(CD131)</f>
        <v>165.79404166666666</v>
      </c>
      <c r="CG131" s="24">
        <f t="shared" ref="CG131:CG134" ca="1" si="511">(ABS(CE131)+0.3*ABS(CD131))*SIGN(CE131)</f>
        <v>107.49325833333333</v>
      </c>
      <c r="CH131" s="24">
        <f ca="1">IF($C$2&lt;=$C$3,CF131,CG131)</f>
        <v>165.79404166666666</v>
      </c>
      <c r="CI131" s="24">
        <f ca="1">BX131</f>
        <v>-36.984124999999992</v>
      </c>
      <c r="CJ131" s="24">
        <f ca="1">BY131+CH131</f>
        <v>142.75180416666666</v>
      </c>
      <c r="CK131" s="24">
        <f ca="1">BY131-CH131</f>
        <v>-188.83627916666666</v>
      </c>
      <c r="CM131" s="35" t="s">
        <v>38</v>
      </c>
      <c r="CO131" s="8" t="s">
        <v>11</v>
      </c>
      <c r="CP131" s="24">
        <f ca="1">CP123+CP125*CR119/100-DB117*CR119^2/20000</f>
        <v>-16.268774999999998</v>
      </c>
      <c r="CQ131" s="24">
        <f ca="1">CQ123+CQ125*CR119/100-DB118*CR119^2/20000</f>
        <v>-10.060687500000002</v>
      </c>
      <c r="CR131" s="24">
        <f ca="1">CR123-(CR123-CR124)/DB116*CR119/100</f>
        <v>124.01133333333335</v>
      </c>
      <c r="CS131" s="24">
        <f ca="1">CS123-(CS123-CS124)/DB116*CR119/100</f>
        <v>45.975958333333331</v>
      </c>
      <c r="CT131" s="24">
        <f ca="1">CT123-(CT123-CT124)/DB116*CR119/100</f>
        <v>7.3037916666666662</v>
      </c>
      <c r="CU131" s="24">
        <f ca="1">CU123-(CU123-CU124)/DB116*CR119/100</f>
        <v>10.745666666666667</v>
      </c>
      <c r="CV131" s="24">
        <f ca="1">(ABS(CR131)+ABS(CT131))*SIGN(CR131)</f>
        <v>131.31512500000002</v>
      </c>
      <c r="CW131" s="24">
        <f ca="1">(ABS(CS131)+ABS(CU131))*SIGN(CS131)</f>
        <v>56.721624999999996</v>
      </c>
      <c r="CX131" s="24">
        <f ca="1">(ABS(CV131)+0.3*ABS(CW131))*SIGN(CV131)</f>
        <v>148.33161250000001</v>
      </c>
      <c r="CY131" s="24">
        <f t="shared" ref="CY131:CY134" ca="1" si="512">(ABS(CW131)+0.3*ABS(CV131))*SIGN(CW131)</f>
        <v>96.116162500000002</v>
      </c>
      <c r="CZ131" s="24">
        <f ca="1">IF($C$2&lt;=$C$3,CX131,CY131)</f>
        <v>148.33161250000001</v>
      </c>
      <c r="DA131" s="24">
        <f ca="1">CP131</f>
        <v>-16.268774999999998</v>
      </c>
      <c r="DB131" s="24">
        <f ca="1">CQ131+CZ131</f>
        <v>138.27092500000001</v>
      </c>
      <c r="DC131" s="24">
        <f ca="1">CQ131-CZ131</f>
        <v>-158.39230000000001</v>
      </c>
      <c r="DE131" s="35" t="s">
        <v>38</v>
      </c>
      <c r="DG131" s="8" t="s">
        <v>11</v>
      </c>
      <c r="DH131" s="24">
        <f ca="1">DH123+DH125*DJ119/100-DT117*DJ119^2/20000</f>
        <v>-16.268774999999998</v>
      </c>
      <c r="DI131" s="24">
        <f ca="1">DI123+DI125*DJ119/100-DT118*DJ119^2/20000</f>
        <v>-10.060687500000002</v>
      </c>
      <c r="DJ131" s="24">
        <f ca="1">DJ123-(DJ123-DJ124)/DT116*DJ119/100</f>
        <v>124.01133333333335</v>
      </c>
      <c r="DK131" s="24">
        <f ca="1">DK123-(DK123-DK124)/DT116*DJ119/100</f>
        <v>45.975958333333331</v>
      </c>
      <c r="DL131" s="24">
        <f ca="1">DL123-(DL123-DL124)/DT116*DJ119/100</f>
        <v>7.3037916666666662</v>
      </c>
      <c r="DM131" s="24">
        <f ca="1">DM123-(DM123-DM124)/DT116*DJ119/100</f>
        <v>10.745666666666667</v>
      </c>
      <c r="DN131" s="24">
        <f ca="1">(ABS(DJ131)+ABS(DL131))*SIGN(DJ131)</f>
        <v>131.31512500000002</v>
      </c>
      <c r="DO131" s="24">
        <f ca="1">(ABS(DK131)+ABS(DM131))*SIGN(DK131)</f>
        <v>56.721624999999996</v>
      </c>
      <c r="DP131" s="24">
        <f ca="1">(ABS(DN131)+0.3*ABS(DO131))*SIGN(DN131)</f>
        <v>148.33161250000001</v>
      </c>
      <c r="DQ131" s="24">
        <f t="shared" ref="DQ131:DQ134" ca="1" si="513">(ABS(DO131)+0.3*ABS(DN131))*SIGN(DO131)</f>
        <v>96.116162500000002</v>
      </c>
      <c r="DR131" s="24">
        <f ca="1">IF($C$2&lt;=$C$3,DP131,DQ131)</f>
        <v>148.33161250000001</v>
      </c>
      <c r="DS131" s="24">
        <f ca="1">DH131</f>
        <v>-16.268774999999998</v>
      </c>
      <c r="DT131" s="24">
        <f ca="1">DI131+DR131</f>
        <v>138.27092500000001</v>
      </c>
      <c r="DU131" s="24">
        <f ca="1">DI131-DR131</f>
        <v>-158.39230000000001</v>
      </c>
    </row>
    <row r="132" spans="1:126" s="21" customFormat="1" x14ac:dyDescent="0.35">
      <c r="C132" s="8" t="s">
        <v>10</v>
      </c>
      <c r="D132" s="24">
        <f ca="1">D124-D126*F120/100-P117*F120^2/20000</f>
        <v>-33.402737500000001</v>
      </c>
      <c r="E132" s="24">
        <f ca="1">E124-E126*F120/100-P118*F120^2/20000</f>
        <v>-20.629124999999995</v>
      </c>
      <c r="F132" s="24">
        <f ca="1">F124-(F124-F123)/P116*F119/100</f>
        <v>-134.77062790697676</v>
      </c>
      <c r="G132" s="24">
        <f ca="1">G124-(G124-G123)/P116*F119/100</f>
        <v>-50.027093023255809</v>
      </c>
      <c r="H132" s="24">
        <f ca="1">H124-(H124-H123)/P116*F119/100</f>
        <v>-7.9424418604651166</v>
      </c>
      <c r="I132" s="24">
        <f ca="1">I124-(I124-I123)/P116*F119/100</f>
        <v>-11.685639534883721</v>
      </c>
      <c r="J132" s="24">
        <f t="shared" ref="J132:J134" ca="1" si="514">(ABS(F132)+ABS(H132))*SIGN(F132)</f>
        <v>-142.71306976744188</v>
      </c>
      <c r="K132" s="24">
        <f t="shared" ref="K132:K134" ca="1" si="515">(ABS(G132)+ABS(I132))*SIGN(G132)</f>
        <v>-61.712732558139528</v>
      </c>
      <c r="L132" s="24">
        <f t="shared" ref="L132:L134" ca="1" si="516">(ABS(J132)+0.3*ABS(K132))*SIGN(J132)</f>
        <v>-161.22688953488375</v>
      </c>
      <c r="M132" s="24">
        <f t="shared" ca="1" si="507"/>
        <v>-104.52665348837209</v>
      </c>
      <c r="N132" s="24">
        <f ca="1">IF($C$2&lt;=$C$3,L132,M132)</f>
        <v>-161.22688953488375</v>
      </c>
      <c r="O132" s="24">
        <f t="shared" ref="O132:O134" ca="1" si="517">D132</f>
        <v>-33.402737500000001</v>
      </c>
      <c r="P132" s="24">
        <f t="shared" ref="P132:P134" ca="1" si="518">E132+N132</f>
        <v>-181.85601453488374</v>
      </c>
      <c r="Q132" s="24">
        <f t="shared" ref="Q132:Q134" ca="1" si="519">E132-N132</f>
        <v>140.59776453488377</v>
      </c>
      <c r="S132" s="40"/>
      <c r="U132" s="8" t="s">
        <v>10</v>
      </c>
      <c r="V132" s="24">
        <f ca="1">V124-V126*X120/100-AH117*X120^2/20000</f>
        <v>-30.943237500000002</v>
      </c>
      <c r="W132" s="24">
        <f ca="1">W124-W126*X120/100-AH118*X120^2/20000</f>
        <v>-19.338174999999996</v>
      </c>
      <c r="X132" s="24">
        <f ca="1">X124-(X124-X123)/AH116*X119/100</f>
        <v>-143.68353947368419</v>
      </c>
      <c r="Y132" s="24">
        <f ca="1">Y124-(Y124-Y123)/AH116*X119/100</f>
        <v>-53.314947368421045</v>
      </c>
      <c r="Z132" s="24">
        <f ca="1">Z124-(Z124-Z123)/AH116*X119/100</f>
        <v>-8.4719078947368409</v>
      </c>
      <c r="AA132" s="24">
        <f ca="1">AA124-(AA124-AA123)/AH116*X119/100</f>
        <v>-12.464394736842106</v>
      </c>
      <c r="AB132" s="24">
        <f t="shared" ref="AB132:AB134" ca="1" si="520">(ABS(X132)+ABS(Z132))*SIGN(X132)</f>
        <v>-152.15544736842102</v>
      </c>
      <c r="AC132" s="24">
        <f t="shared" ref="AC132:AC134" ca="1" si="521">(ABS(Y132)+ABS(AA132))*SIGN(Y132)</f>
        <v>-65.779342105263154</v>
      </c>
      <c r="AD132" s="24">
        <f t="shared" ref="AD132:AD134" ca="1" si="522">(ABS(AB132)+0.3*ABS(AC132))*SIGN(AB132)</f>
        <v>-171.88924999999998</v>
      </c>
      <c r="AE132" s="24">
        <f t="shared" ca="1" si="508"/>
        <v>-111.42597631578946</v>
      </c>
      <c r="AF132" s="24">
        <f ca="1">IF($C$2&lt;=$C$3,AD132,AE132)</f>
        <v>-171.88924999999998</v>
      </c>
      <c r="AG132" s="24">
        <f t="shared" ref="AG132:AG134" ca="1" si="523">V132</f>
        <v>-30.943237500000002</v>
      </c>
      <c r="AH132" s="24">
        <f t="shared" ref="AH132:AH134" ca="1" si="524">W132+AF132</f>
        <v>-191.22742499999998</v>
      </c>
      <c r="AI132" s="24">
        <f t="shared" ref="AI132:AI134" ca="1" si="525">W132-AF132</f>
        <v>152.55107499999997</v>
      </c>
      <c r="AK132" s="40"/>
      <c r="AM132" s="8" t="s">
        <v>10</v>
      </c>
      <c r="AN132" s="24">
        <f ca="1">AN124-AN126*AP120/100-AZ117*AP120^2/20000</f>
        <v>-30.944650000000003</v>
      </c>
      <c r="AO132" s="24">
        <f ca="1">AO124-AO126*AP120/100-AZ118*AP120^2/20000</f>
        <v>-19.645900000000001</v>
      </c>
      <c r="AP132" s="24">
        <f ca="1">AP124-(AP124-AP123)/AZ116*AP119/100</f>
        <v>-62.055921874999996</v>
      </c>
      <c r="AQ132" s="24">
        <f ca="1">AQ124-(AQ124-AQ123)/AZ116*AP119/100</f>
        <v>-22.901328124999999</v>
      </c>
      <c r="AR132" s="24">
        <f ca="1">AR124-(AR124-AR123)/AZ116*AP119/100</f>
        <v>-3.6604375000000005</v>
      </c>
      <c r="AS132" s="24">
        <f ca="1">AS124-(AS124-AS123)/AZ116*AP119/100</f>
        <v>-5.3854375000000001</v>
      </c>
      <c r="AT132" s="24">
        <f t="shared" ref="AT132:AT134" ca="1" si="526">(ABS(AP132)+ABS(AR132))*SIGN(AP132)</f>
        <v>-65.716359374999996</v>
      </c>
      <c r="AU132" s="24">
        <f t="shared" ref="AU132:AU134" ca="1" si="527">(ABS(AQ132)+ABS(AS132))*SIGN(AQ132)</f>
        <v>-28.286765625000001</v>
      </c>
      <c r="AV132" s="24">
        <f t="shared" ref="AV132:AV134" ca="1" si="528">(ABS(AT132)+0.3*ABS(AU132))*SIGN(AT132)</f>
        <v>-74.202389062500004</v>
      </c>
      <c r="AW132" s="24">
        <f t="shared" ca="1" si="509"/>
        <v>-48.001673437500003</v>
      </c>
      <c r="AX132" s="24">
        <f ca="1">IF($C$2&lt;=$C$3,AV132,AW132)</f>
        <v>-74.202389062500004</v>
      </c>
      <c r="AY132" s="24">
        <f t="shared" ref="AY132:AY134" ca="1" si="529">AN132</f>
        <v>-30.944650000000003</v>
      </c>
      <c r="AZ132" s="24">
        <f t="shared" ref="AZ132:AZ134" ca="1" si="530">AO132+AX132</f>
        <v>-93.848289062500001</v>
      </c>
      <c r="BA132" s="24">
        <f t="shared" ref="BA132:BA134" ca="1" si="531">AO132-AX132</f>
        <v>54.556489062500006</v>
      </c>
      <c r="BC132" s="40"/>
      <c r="BE132" s="8" t="s">
        <v>10</v>
      </c>
      <c r="BF132" s="24">
        <f ca="1">BF124-BF126*BH120/100-BR117*BH120^2/20000</f>
        <v>-18.596574999999994</v>
      </c>
      <c r="BG132" s="24">
        <f ca="1">BG124-BG126*BH120/100-BR118*BH120^2/20000</f>
        <v>-11.696837500000003</v>
      </c>
      <c r="BH132" s="24">
        <f ca="1">BH124-(BH124-BH123)/BR116*BH119/100</f>
        <v>-143.401640625</v>
      </c>
      <c r="BI132" s="24">
        <f ca="1">BI124-(BI124-BI123)/BR116*BH119/100</f>
        <v>-53.164031250000001</v>
      </c>
      <c r="BJ132" s="24">
        <f ca="1">BJ124-(BJ124-BJ123)/BR116*BH119/100</f>
        <v>-8.4629062499999996</v>
      </c>
      <c r="BK132" s="24">
        <f ca="1">BK124-(BK124-BK123)/BR116*BH119/100</f>
        <v>-12.449671875</v>
      </c>
      <c r="BL132" s="24">
        <f t="shared" ref="BL132:BL134" ca="1" si="532">(ABS(BH132)+ABS(BJ132))*SIGN(BH132)</f>
        <v>-151.864546875</v>
      </c>
      <c r="BM132" s="24">
        <f t="shared" ref="BM132:BM134" ca="1" si="533">(ABS(BI132)+ABS(BK132))*SIGN(BI132)</f>
        <v>-65.613703125000001</v>
      </c>
      <c r="BN132" s="24">
        <f t="shared" ref="BN132:BN134" ca="1" si="534">(ABS(BL132)+0.3*ABS(BM132))*SIGN(BL132)</f>
        <v>-171.54865781250001</v>
      </c>
      <c r="BO132" s="24">
        <f t="shared" ca="1" si="510"/>
        <v>-111.17306718750001</v>
      </c>
      <c r="BP132" s="24">
        <f ca="1">IF($C$2&lt;=$C$3,BN132,BO132)</f>
        <v>-171.54865781250001</v>
      </c>
      <c r="BQ132" s="24">
        <f t="shared" ref="BQ132:BQ134" ca="1" si="535">BF132</f>
        <v>-18.596574999999994</v>
      </c>
      <c r="BR132" s="24">
        <f t="shared" ref="BR132:BR134" ca="1" si="536">BG132+BP132</f>
        <v>-183.24549531250003</v>
      </c>
      <c r="BS132" s="24">
        <f t="shared" ref="BS132:BS134" ca="1" si="537">BG132-BP132</f>
        <v>159.8518203125</v>
      </c>
      <c r="BU132" s="40"/>
      <c r="BW132" s="8" t="s">
        <v>10</v>
      </c>
      <c r="BX132" s="24">
        <f ca="1">BX124-BX126*BZ120/100-CJ117*BZ120^2/20000</f>
        <v>-40.338524999999997</v>
      </c>
      <c r="BY132" s="24">
        <f ca="1">BY124-BY126*BZ120/100-CJ118*BZ120^2/20000</f>
        <v>-25.038237500000001</v>
      </c>
      <c r="BZ132" s="24">
        <f ca="1">BZ124-(BZ124-BZ123)/CJ116*BZ119/100</f>
        <v>-138.93841666666665</v>
      </c>
      <c r="CA132" s="24">
        <f ca="1">CA124-(CA124-CA123)/CJ116*BZ119/100</f>
        <v>-51.570166666666665</v>
      </c>
      <c r="CB132" s="24">
        <f ca="1">CB124-(CB124-CB123)/CJ116*BZ119/100</f>
        <v>-8.198500000000001</v>
      </c>
      <c r="CC132" s="24">
        <f ca="1">CC124-(CC124-CC123)/CJ116*BZ119/100</f>
        <v>-12.061916666666667</v>
      </c>
      <c r="CD132" s="24">
        <f t="shared" ref="CD132:CD134" ca="1" si="538">(ABS(BZ132)+ABS(CB132))*SIGN(BZ132)</f>
        <v>-147.13691666666665</v>
      </c>
      <c r="CE132" s="24">
        <f t="shared" ref="CE132:CE134" ca="1" si="539">(ABS(CA132)+ABS(CC132))*SIGN(CA132)</f>
        <v>-63.632083333333334</v>
      </c>
      <c r="CF132" s="24">
        <f t="shared" ref="CF132:CF134" ca="1" si="540">(ABS(CD132)+0.3*ABS(CE132))*SIGN(CD132)</f>
        <v>-166.22654166666666</v>
      </c>
      <c r="CG132" s="24">
        <f t="shared" ca="1" si="511"/>
        <v>-107.77315833333333</v>
      </c>
      <c r="CH132" s="24">
        <f ca="1">IF($C$2&lt;=$C$3,CF132,CG132)</f>
        <v>-166.22654166666666</v>
      </c>
      <c r="CI132" s="24">
        <f t="shared" ref="CI132:CI134" ca="1" si="541">BX132</f>
        <v>-40.338524999999997</v>
      </c>
      <c r="CJ132" s="24">
        <f t="shared" ref="CJ132:CJ134" ca="1" si="542">BY132+CH132</f>
        <v>-191.26477916666667</v>
      </c>
      <c r="CK132" s="24">
        <f t="shared" ref="CK132:CK134" ca="1" si="543">BY132-CH132</f>
        <v>141.18830416666665</v>
      </c>
      <c r="CM132" s="40"/>
      <c r="CO132" s="8" t="s">
        <v>10</v>
      </c>
      <c r="CP132" s="24">
        <f ca="1">CP124-CP126*CR120/100-DB117*CR120^2/20000</f>
        <v>-31.409875000000003</v>
      </c>
      <c r="CQ132" s="24">
        <f ca="1">CQ124-CQ126*CR120/100-DB118*CR120^2/20000</f>
        <v>-19.606587499999996</v>
      </c>
      <c r="CR132" s="24">
        <f ca="1">CR124-(CR124-CR123)/DB116*CR119/100</f>
        <v>-93.12133333333334</v>
      </c>
      <c r="CS132" s="24">
        <f ca="1">CS124-(CS124-CS123)/DB116*CR119/100</f>
        <v>-34.428958333333334</v>
      </c>
      <c r="CT132" s="24">
        <f ca="1">CT124-(CT124-CT123)/DB116*CR119/100</f>
        <v>-5.4827916666666665</v>
      </c>
      <c r="CU132" s="24">
        <f ca="1">CU124-(CU124-CU123)/DB116*CR119/100</f>
        <v>-8.065666666666667</v>
      </c>
      <c r="CV132" s="24">
        <f t="shared" ref="CV132:CV134" ca="1" si="544">(ABS(CR132)+ABS(CT132))*SIGN(CR132)</f>
        <v>-98.60412500000001</v>
      </c>
      <c r="CW132" s="24">
        <f t="shared" ref="CW132:CW134" ca="1" si="545">(ABS(CS132)+ABS(CU132))*SIGN(CS132)</f>
        <v>-42.494624999999999</v>
      </c>
      <c r="CX132" s="24">
        <f t="shared" ref="CX132:CX134" ca="1" si="546">(ABS(CV132)+0.3*ABS(CW132))*SIGN(CV132)</f>
        <v>-111.35251250000002</v>
      </c>
      <c r="CY132" s="24">
        <f t="shared" ca="1" si="512"/>
        <v>-72.075862499999999</v>
      </c>
      <c r="CZ132" s="24">
        <f ca="1">IF($C$2&lt;=$C$3,CX132,CY132)</f>
        <v>-111.35251250000002</v>
      </c>
      <c r="DA132" s="24">
        <f t="shared" ref="DA132:DA134" ca="1" si="547">CP132</f>
        <v>-31.409875000000003</v>
      </c>
      <c r="DB132" s="24">
        <f t="shared" ref="DB132:DB134" ca="1" si="548">CQ132+CZ132</f>
        <v>-130.95910000000001</v>
      </c>
      <c r="DC132" s="24">
        <f t="shared" ref="DC132:DC134" ca="1" si="549">CQ132-CZ132</f>
        <v>91.745925000000028</v>
      </c>
      <c r="DE132" s="40"/>
      <c r="DG132" s="8" t="s">
        <v>10</v>
      </c>
      <c r="DH132" s="24">
        <f ca="1">DH124-DH126*DJ120/100-DT117*DJ120^2/20000</f>
        <v>-15.509474999999997</v>
      </c>
      <c r="DI132" s="24">
        <f ca="1">DI124-DI126*DJ120/100-DT118*DJ120^2/20000</f>
        <v>-9.7136875000000007</v>
      </c>
      <c r="DJ132" s="24">
        <f ca="1">DJ124-(DJ124-DJ123)/DT116*DJ119/100</f>
        <v>-93.12133333333334</v>
      </c>
      <c r="DK132" s="24">
        <f ca="1">DK124-(DK124-DK123)/DT116*DJ119/100</f>
        <v>-34.428958333333334</v>
      </c>
      <c r="DL132" s="24">
        <f ca="1">DL124-(DL124-DL123)/DT116*DJ119/100</f>
        <v>-5.4827916666666665</v>
      </c>
      <c r="DM132" s="24">
        <f ca="1">DM124-(DM124-DM123)/DT116*DJ119/100</f>
        <v>-8.065666666666667</v>
      </c>
      <c r="DN132" s="24">
        <f t="shared" ref="DN132:DN134" ca="1" si="550">(ABS(DJ132)+ABS(DL132))*SIGN(DJ132)</f>
        <v>-98.60412500000001</v>
      </c>
      <c r="DO132" s="24">
        <f t="shared" ref="DO132:DO134" ca="1" si="551">(ABS(DK132)+ABS(DM132))*SIGN(DK132)</f>
        <v>-42.494624999999999</v>
      </c>
      <c r="DP132" s="24">
        <f t="shared" ref="DP132:DP134" ca="1" si="552">(ABS(DN132)+0.3*ABS(DO132))*SIGN(DN132)</f>
        <v>-111.35251250000002</v>
      </c>
      <c r="DQ132" s="24">
        <f t="shared" ca="1" si="513"/>
        <v>-72.075862499999999</v>
      </c>
      <c r="DR132" s="24">
        <f ca="1">IF($C$2&lt;=$C$3,DP132,DQ132)</f>
        <v>-111.35251250000002</v>
      </c>
      <c r="DS132" s="24">
        <f t="shared" ref="DS132:DS134" ca="1" si="553">DH132</f>
        <v>-15.509474999999997</v>
      </c>
      <c r="DT132" s="24">
        <f t="shared" ref="DT132:DT134" ca="1" si="554">DI132+DR132</f>
        <v>-121.06620000000002</v>
      </c>
      <c r="DU132" s="24">
        <f t="shared" ref="DU132:DU134" ca="1" si="555">DI132-DR132</f>
        <v>101.63882500000001</v>
      </c>
    </row>
    <row r="133" spans="1:126" s="21" customFormat="1" x14ac:dyDescent="0.35">
      <c r="C133" s="8" t="s">
        <v>9</v>
      </c>
      <c r="D133" s="24">
        <f ca="1">D125-P117*F119/100</f>
        <v>86.592500000000001</v>
      </c>
      <c r="E133" s="24">
        <f ca="1">E125-P118*F119/100</f>
        <v>54.148999999999994</v>
      </c>
      <c r="F133" s="24">
        <f t="shared" ref="F133:I133" ca="1" si="556">F125</f>
        <v>-78.254999999999995</v>
      </c>
      <c r="G133" s="24">
        <f t="shared" ca="1" si="556"/>
        <v>-29.071000000000002</v>
      </c>
      <c r="H133" s="24">
        <f t="shared" ca="1" si="556"/>
        <v>-4.6130000000000004</v>
      </c>
      <c r="I133" s="24">
        <f t="shared" ca="1" si="556"/>
        <v>-6.7869999999999999</v>
      </c>
      <c r="J133" s="24">
        <f t="shared" ca="1" si="514"/>
        <v>-82.867999999999995</v>
      </c>
      <c r="K133" s="24">
        <f t="shared" ca="1" si="515"/>
        <v>-35.858000000000004</v>
      </c>
      <c r="L133" s="24">
        <f t="shared" ca="1" si="516"/>
        <v>-93.625399999999999</v>
      </c>
      <c r="M133" s="24">
        <f t="shared" ca="1" si="507"/>
        <v>-60.718400000000003</v>
      </c>
      <c r="N133" s="24">
        <f ca="1">IF($C$2&lt;=$C$3,L133,M133)</f>
        <v>-93.625399999999999</v>
      </c>
      <c r="O133" s="24">
        <f t="shared" ca="1" si="517"/>
        <v>86.592500000000001</v>
      </c>
      <c r="P133" s="24">
        <f t="shared" ca="1" si="518"/>
        <v>-39.476400000000005</v>
      </c>
      <c r="Q133" s="24">
        <f t="shared" ca="1" si="519"/>
        <v>147.77439999999999</v>
      </c>
      <c r="S133" s="40"/>
      <c r="U133" s="8" t="s">
        <v>9</v>
      </c>
      <c r="V133" s="24">
        <f ca="1">V125-AH117*X119/100</f>
        <v>70.947499999999991</v>
      </c>
      <c r="W133" s="24">
        <f ca="1">W125-AH118*X119/100</f>
        <v>44.241999999999997</v>
      </c>
      <c r="X133" s="24">
        <f t="shared" ref="X133:AA133" ca="1" si="557">X125</f>
        <v>-92.600999999999999</v>
      </c>
      <c r="Y133" s="24">
        <f t="shared" ca="1" si="557"/>
        <v>-34.351999999999997</v>
      </c>
      <c r="Z133" s="24">
        <f t="shared" ca="1" si="557"/>
        <v>-5.46</v>
      </c>
      <c r="AA133" s="24">
        <f t="shared" ca="1" si="557"/>
        <v>-8.0329999999999995</v>
      </c>
      <c r="AB133" s="24">
        <f t="shared" ca="1" si="520"/>
        <v>-98.060999999999993</v>
      </c>
      <c r="AC133" s="24">
        <f t="shared" ca="1" si="521"/>
        <v>-42.384999999999998</v>
      </c>
      <c r="AD133" s="24">
        <f t="shared" ca="1" si="522"/>
        <v>-110.7765</v>
      </c>
      <c r="AE133" s="24">
        <f t="shared" ca="1" si="508"/>
        <v>-71.803299999999993</v>
      </c>
      <c r="AF133" s="24">
        <f ca="1">IF($C$2&lt;=$C$3,AD133,AE133)</f>
        <v>-110.7765</v>
      </c>
      <c r="AG133" s="24">
        <f t="shared" ca="1" si="523"/>
        <v>70.947499999999991</v>
      </c>
      <c r="AH133" s="24">
        <f t="shared" ca="1" si="524"/>
        <v>-66.534500000000008</v>
      </c>
      <c r="AI133" s="24">
        <f t="shared" ca="1" si="525"/>
        <v>155.01849999999999</v>
      </c>
      <c r="AK133" s="40"/>
      <c r="AM133" s="8" t="s">
        <v>9</v>
      </c>
      <c r="AN133" s="24">
        <f ca="1">AN125-AZ117*AP119/100</f>
        <v>46.750999999999998</v>
      </c>
      <c r="AO133" s="24">
        <f ca="1">AO125-AZ118*AP119/100</f>
        <v>30.178000000000004</v>
      </c>
      <c r="AP133" s="24">
        <f t="shared" ref="AP133:AS133" ca="1" si="558">AP125</f>
        <v>-76.225999999999999</v>
      </c>
      <c r="AQ133" s="24">
        <f t="shared" ca="1" si="558"/>
        <v>-28.219000000000001</v>
      </c>
      <c r="AR133" s="24">
        <f t="shared" ca="1" si="558"/>
        <v>-4.4989999999999997</v>
      </c>
      <c r="AS133" s="24">
        <f t="shared" ca="1" si="558"/>
        <v>-6.6189999999999998</v>
      </c>
      <c r="AT133" s="24">
        <f t="shared" ca="1" si="526"/>
        <v>-80.724999999999994</v>
      </c>
      <c r="AU133" s="24">
        <f t="shared" ca="1" si="527"/>
        <v>-34.838000000000001</v>
      </c>
      <c r="AV133" s="24">
        <f t="shared" ca="1" si="528"/>
        <v>-91.176400000000001</v>
      </c>
      <c r="AW133" s="24">
        <f t="shared" ca="1" si="509"/>
        <v>-59.055499999999995</v>
      </c>
      <c r="AX133" s="24">
        <f ca="1">IF($C$2&lt;=$C$3,AV133,AW133)</f>
        <v>-91.176400000000001</v>
      </c>
      <c r="AY133" s="24">
        <f t="shared" ca="1" si="529"/>
        <v>46.750999999999998</v>
      </c>
      <c r="AZ133" s="24">
        <f t="shared" ca="1" si="530"/>
        <v>-60.998399999999997</v>
      </c>
      <c r="BA133" s="24">
        <f t="shared" ca="1" si="531"/>
        <v>121.3544</v>
      </c>
      <c r="BC133" s="40"/>
      <c r="BE133" s="8" t="s">
        <v>9</v>
      </c>
      <c r="BF133" s="24">
        <f ca="1">BF125-BR117*BH119/100</f>
        <v>74.432000000000002</v>
      </c>
      <c r="BG133" s="24">
        <f ca="1">BG125-BR118*BH119/100</f>
        <v>46.276500000000006</v>
      </c>
      <c r="BH133" s="24">
        <f t="shared" ref="BH133:BK133" ca="1" si="559">BH125</f>
        <v>-75.608999999999995</v>
      </c>
      <c r="BI133" s="24">
        <f t="shared" ca="1" si="559"/>
        <v>-27.992999999999999</v>
      </c>
      <c r="BJ133" s="24">
        <f t="shared" ca="1" si="559"/>
        <v>-4.46</v>
      </c>
      <c r="BK133" s="24">
        <f t="shared" ca="1" si="559"/>
        <v>-6.5620000000000003</v>
      </c>
      <c r="BL133" s="24">
        <f t="shared" ca="1" si="532"/>
        <v>-80.068999999999988</v>
      </c>
      <c r="BM133" s="24">
        <f t="shared" ca="1" si="533"/>
        <v>-34.555</v>
      </c>
      <c r="BN133" s="24">
        <f t="shared" ca="1" si="534"/>
        <v>-90.43549999999999</v>
      </c>
      <c r="BO133" s="24">
        <f t="shared" ca="1" si="510"/>
        <v>-58.575699999999998</v>
      </c>
      <c r="BP133" s="24">
        <f ca="1">IF($C$2&lt;=$C$3,BN133,BO133)</f>
        <v>-90.43549999999999</v>
      </c>
      <c r="BQ133" s="24">
        <f t="shared" ca="1" si="535"/>
        <v>74.432000000000002</v>
      </c>
      <c r="BR133" s="24">
        <f t="shared" ca="1" si="536"/>
        <v>-44.158999999999985</v>
      </c>
      <c r="BS133" s="24">
        <f t="shared" ca="1" si="537"/>
        <v>136.71199999999999</v>
      </c>
      <c r="BU133" s="40"/>
      <c r="BW133" s="8" t="s">
        <v>9</v>
      </c>
      <c r="BX133" s="24">
        <f ca="1">BX125-CJ117*BZ119/100</f>
        <v>89.097000000000008</v>
      </c>
      <c r="BY133" s="24">
        <f ca="1">BY125-CJ118*BZ119/100</f>
        <v>55.412499999999994</v>
      </c>
      <c r="BZ133" s="24">
        <f t="shared" ref="BZ133:CC133" ca="1" si="560">BZ125</f>
        <v>-79.290000000000006</v>
      </c>
      <c r="CA133" s="24">
        <f t="shared" ca="1" si="560"/>
        <v>-29.431000000000001</v>
      </c>
      <c r="CB133" s="24">
        <f t="shared" ca="1" si="560"/>
        <v>-4.6790000000000003</v>
      </c>
      <c r="CC133" s="24">
        <f t="shared" ca="1" si="560"/>
        <v>-6.883</v>
      </c>
      <c r="CD133" s="24">
        <f t="shared" ca="1" si="538"/>
        <v>-83.969000000000008</v>
      </c>
      <c r="CE133" s="24">
        <f t="shared" ca="1" si="539"/>
        <v>-36.314</v>
      </c>
      <c r="CF133" s="24">
        <f t="shared" ca="1" si="540"/>
        <v>-94.863200000000006</v>
      </c>
      <c r="CG133" s="24">
        <f t="shared" ca="1" si="511"/>
        <v>-61.5047</v>
      </c>
      <c r="CH133" s="24">
        <f ca="1">IF($C$2&lt;=$C$3,CF133,CG133)</f>
        <v>-94.863200000000006</v>
      </c>
      <c r="CI133" s="24">
        <f t="shared" ca="1" si="541"/>
        <v>89.097000000000008</v>
      </c>
      <c r="CJ133" s="24">
        <f t="shared" ca="1" si="542"/>
        <v>-39.450700000000012</v>
      </c>
      <c r="CK133" s="24">
        <f t="shared" ca="1" si="543"/>
        <v>150.2757</v>
      </c>
      <c r="CM133" s="40"/>
      <c r="CO133" s="8" t="s">
        <v>9</v>
      </c>
      <c r="CP133" s="24">
        <f ca="1">CP125-DB117*CR119/100</f>
        <v>74.877999999999986</v>
      </c>
      <c r="CQ133" s="24">
        <f ca="1">CQ125-DB118*CR119/100</f>
        <v>46.505499999999998</v>
      </c>
      <c r="CR133" s="24">
        <f t="shared" ref="CR133:CU133" ca="1" si="561">CR125</f>
        <v>-74.873000000000005</v>
      </c>
      <c r="CS133" s="24">
        <f t="shared" ca="1" si="561"/>
        <v>-27.725999999999999</v>
      </c>
      <c r="CT133" s="24">
        <f t="shared" ca="1" si="561"/>
        <v>-4.4089999999999998</v>
      </c>
      <c r="CU133" s="24">
        <f t="shared" ca="1" si="561"/>
        <v>-6.4870000000000001</v>
      </c>
      <c r="CV133" s="24">
        <f t="shared" ca="1" si="544"/>
        <v>-79.282000000000011</v>
      </c>
      <c r="CW133" s="24">
        <f t="shared" ca="1" si="545"/>
        <v>-34.213000000000001</v>
      </c>
      <c r="CX133" s="24">
        <f t="shared" ca="1" si="546"/>
        <v>-89.545900000000017</v>
      </c>
      <c r="CY133" s="24">
        <f t="shared" ca="1" si="512"/>
        <v>-57.997600000000006</v>
      </c>
      <c r="CZ133" s="24">
        <f ca="1">IF($C$2&lt;=$C$3,CX133,CY133)</f>
        <v>-89.545900000000017</v>
      </c>
      <c r="DA133" s="24">
        <f t="shared" ca="1" si="547"/>
        <v>74.877999999999986</v>
      </c>
      <c r="DB133" s="24">
        <f t="shared" ca="1" si="548"/>
        <v>-43.04040000000002</v>
      </c>
      <c r="DC133" s="24">
        <f t="shared" ca="1" si="549"/>
        <v>136.0514</v>
      </c>
      <c r="DE133" s="40"/>
      <c r="DG133" s="8" t="s">
        <v>9</v>
      </c>
      <c r="DH133" s="24">
        <f ca="1">DH125-DT117*DJ119/100</f>
        <v>74.877999999999986</v>
      </c>
      <c r="DI133" s="24">
        <f ca="1">DI125-DT118*DJ119/100</f>
        <v>46.505499999999998</v>
      </c>
      <c r="DJ133" s="24">
        <f t="shared" ref="DJ133:DM133" ca="1" si="562">DJ125</f>
        <v>-74.873000000000005</v>
      </c>
      <c r="DK133" s="24">
        <f t="shared" ca="1" si="562"/>
        <v>-27.725999999999999</v>
      </c>
      <c r="DL133" s="24">
        <f t="shared" ca="1" si="562"/>
        <v>-4.4089999999999998</v>
      </c>
      <c r="DM133" s="24">
        <f t="shared" ca="1" si="562"/>
        <v>-6.4870000000000001</v>
      </c>
      <c r="DN133" s="24">
        <f t="shared" ca="1" si="550"/>
        <v>-79.282000000000011</v>
      </c>
      <c r="DO133" s="24">
        <f t="shared" ca="1" si="551"/>
        <v>-34.213000000000001</v>
      </c>
      <c r="DP133" s="24">
        <f t="shared" ca="1" si="552"/>
        <v>-89.545900000000017</v>
      </c>
      <c r="DQ133" s="24">
        <f t="shared" ca="1" si="513"/>
        <v>-57.997600000000006</v>
      </c>
      <c r="DR133" s="24">
        <f ca="1">IF($C$2&lt;=$C$3,DP133,DQ133)</f>
        <v>-89.545900000000017</v>
      </c>
      <c r="DS133" s="24">
        <f t="shared" ca="1" si="553"/>
        <v>74.877999999999986</v>
      </c>
      <c r="DT133" s="24">
        <f t="shared" ca="1" si="554"/>
        <v>-43.04040000000002</v>
      </c>
      <c r="DU133" s="24">
        <f t="shared" ca="1" si="555"/>
        <v>136.0514</v>
      </c>
    </row>
    <row r="134" spans="1:126" s="21" customFormat="1" x14ac:dyDescent="0.35">
      <c r="C134" s="8" t="s">
        <v>8</v>
      </c>
      <c r="D134" s="24">
        <f ca="1">D126+P117*F120/100</f>
        <v>-83.43549999999999</v>
      </c>
      <c r="E134" s="24">
        <f ca="1">E126+P118*F120/100</f>
        <v>-51.907000000000004</v>
      </c>
      <c r="F134" s="24">
        <f t="shared" ref="F134:I134" ca="1" si="563">F126</f>
        <v>-78.254999999999995</v>
      </c>
      <c r="G134" s="24">
        <f t="shared" ca="1" si="563"/>
        <v>-29.071000000000002</v>
      </c>
      <c r="H134" s="24">
        <f t="shared" ca="1" si="563"/>
        <v>-4.6130000000000004</v>
      </c>
      <c r="I134" s="24">
        <f t="shared" ca="1" si="563"/>
        <v>-6.7869999999999999</v>
      </c>
      <c r="J134" s="24">
        <f t="shared" ca="1" si="514"/>
        <v>-82.867999999999995</v>
      </c>
      <c r="K134" s="24">
        <f t="shared" ca="1" si="515"/>
        <v>-35.858000000000004</v>
      </c>
      <c r="L134" s="24">
        <f t="shared" ca="1" si="516"/>
        <v>-93.625399999999999</v>
      </c>
      <c r="M134" s="24">
        <f t="shared" ca="1" si="507"/>
        <v>-60.718400000000003</v>
      </c>
      <c r="N134" s="24">
        <f ca="1">IF($C$2&lt;=$C$3,L134,M134)</f>
        <v>-93.625399999999999</v>
      </c>
      <c r="O134" s="24">
        <f t="shared" ca="1" si="517"/>
        <v>-83.43549999999999</v>
      </c>
      <c r="P134" s="24">
        <f t="shared" ca="1" si="518"/>
        <v>-145.5324</v>
      </c>
      <c r="Q134" s="24">
        <f t="shared" ca="1" si="519"/>
        <v>41.718399999999995</v>
      </c>
      <c r="S134" s="40"/>
      <c r="U134" s="8" t="s">
        <v>8</v>
      </c>
      <c r="V134" s="24">
        <f ca="1">V126+AH117*X120/100</f>
        <v>-75.465499999999992</v>
      </c>
      <c r="W134" s="24">
        <f ca="1">W126+AH118*X120/100</f>
        <v>-47.084000000000003</v>
      </c>
      <c r="X134" s="24">
        <f t="shared" ref="X134:AA134" ca="1" si="564">X126</f>
        <v>-92.600999999999999</v>
      </c>
      <c r="Y134" s="24">
        <f t="shared" ca="1" si="564"/>
        <v>-34.351999999999997</v>
      </c>
      <c r="Z134" s="24">
        <f t="shared" ca="1" si="564"/>
        <v>-5.46</v>
      </c>
      <c r="AA134" s="24">
        <f t="shared" ca="1" si="564"/>
        <v>-8.0329999999999995</v>
      </c>
      <c r="AB134" s="24">
        <f t="shared" ca="1" si="520"/>
        <v>-98.060999999999993</v>
      </c>
      <c r="AC134" s="24">
        <f t="shared" ca="1" si="521"/>
        <v>-42.384999999999998</v>
      </c>
      <c r="AD134" s="24">
        <f t="shared" ca="1" si="522"/>
        <v>-110.7765</v>
      </c>
      <c r="AE134" s="24">
        <f t="shared" ca="1" si="508"/>
        <v>-71.803299999999993</v>
      </c>
      <c r="AF134" s="24">
        <f ca="1">IF($C$2&lt;=$C$3,AD134,AE134)</f>
        <v>-110.7765</v>
      </c>
      <c r="AG134" s="24">
        <f t="shared" ca="1" si="523"/>
        <v>-75.465499999999992</v>
      </c>
      <c r="AH134" s="24">
        <f t="shared" ca="1" si="524"/>
        <v>-157.8605</v>
      </c>
      <c r="AI134" s="24">
        <f t="shared" ca="1" si="525"/>
        <v>63.692499999999995</v>
      </c>
      <c r="AK134" s="40"/>
      <c r="AM134" s="8" t="s">
        <v>8</v>
      </c>
      <c r="AN134" s="24">
        <f ca="1">AN126+AZ117*AP120/100</f>
        <v>-59.088999999999992</v>
      </c>
      <c r="AO134" s="24">
        <f ca="1">AO126+AZ118*AP120/100</f>
        <v>-38.077999999999996</v>
      </c>
      <c r="AP134" s="24">
        <f t="shared" ref="AP134:AS134" ca="1" si="565">AP126</f>
        <v>-76.225999999999999</v>
      </c>
      <c r="AQ134" s="24">
        <f t="shared" ca="1" si="565"/>
        <v>-28.219000000000001</v>
      </c>
      <c r="AR134" s="24">
        <f t="shared" ca="1" si="565"/>
        <v>-4.4989999999999997</v>
      </c>
      <c r="AS134" s="24">
        <f t="shared" ca="1" si="565"/>
        <v>-6.6189999999999998</v>
      </c>
      <c r="AT134" s="24">
        <f t="shared" ca="1" si="526"/>
        <v>-80.724999999999994</v>
      </c>
      <c r="AU134" s="24">
        <f t="shared" ca="1" si="527"/>
        <v>-34.838000000000001</v>
      </c>
      <c r="AV134" s="24">
        <f t="shared" ca="1" si="528"/>
        <v>-91.176400000000001</v>
      </c>
      <c r="AW134" s="24">
        <f t="shared" ca="1" si="509"/>
        <v>-59.055499999999995</v>
      </c>
      <c r="AX134" s="24">
        <f ca="1">IF($C$2&lt;=$C$3,AV134,AW134)</f>
        <v>-91.176400000000001</v>
      </c>
      <c r="AY134" s="24">
        <f t="shared" ca="1" si="529"/>
        <v>-59.088999999999992</v>
      </c>
      <c r="AZ134" s="24">
        <f t="shared" ca="1" si="530"/>
        <v>-129.2544</v>
      </c>
      <c r="BA134" s="24">
        <f t="shared" ca="1" si="531"/>
        <v>53.098400000000005</v>
      </c>
      <c r="BC134" s="40"/>
      <c r="BE134" s="8" t="s">
        <v>8</v>
      </c>
      <c r="BF134" s="24">
        <f ca="1">BF126+BR117*BH120/100</f>
        <v>-64.509999999999991</v>
      </c>
      <c r="BG134" s="24">
        <f ca="1">BG126+BR118*BH120/100</f>
        <v>-40.096499999999999</v>
      </c>
      <c r="BH134" s="24">
        <f t="shared" ref="BH134:BK134" ca="1" si="566">BH126</f>
        <v>-75.608999999999995</v>
      </c>
      <c r="BI134" s="24">
        <f t="shared" ca="1" si="566"/>
        <v>-27.992999999999999</v>
      </c>
      <c r="BJ134" s="24">
        <f t="shared" ca="1" si="566"/>
        <v>-4.46</v>
      </c>
      <c r="BK134" s="24">
        <f t="shared" ca="1" si="566"/>
        <v>-6.5620000000000003</v>
      </c>
      <c r="BL134" s="24">
        <f t="shared" ca="1" si="532"/>
        <v>-80.068999999999988</v>
      </c>
      <c r="BM134" s="24">
        <f t="shared" ca="1" si="533"/>
        <v>-34.555</v>
      </c>
      <c r="BN134" s="24">
        <f t="shared" ca="1" si="534"/>
        <v>-90.43549999999999</v>
      </c>
      <c r="BO134" s="24">
        <f t="shared" ca="1" si="510"/>
        <v>-58.575699999999998</v>
      </c>
      <c r="BP134" s="24">
        <f ca="1">IF($C$2&lt;=$C$3,BN134,BO134)</f>
        <v>-90.43549999999999</v>
      </c>
      <c r="BQ134" s="24">
        <f t="shared" ca="1" si="535"/>
        <v>-64.509999999999991</v>
      </c>
      <c r="BR134" s="24">
        <f t="shared" ca="1" si="536"/>
        <v>-130.53199999999998</v>
      </c>
      <c r="BS134" s="24">
        <f t="shared" ca="1" si="537"/>
        <v>50.338999999999992</v>
      </c>
      <c r="BU134" s="40"/>
      <c r="BW134" s="8" t="s">
        <v>8</v>
      </c>
      <c r="BX134" s="24">
        <f ca="1">BX126+CJ117*BZ120/100</f>
        <v>-91.013000000000005</v>
      </c>
      <c r="BY134" s="24">
        <f ca="1">BY126+CJ118*BZ120/100</f>
        <v>-56.552499999999995</v>
      </c>
      <c r="BZ134" s="24">
        <f t="shared" ref="BZ134:CC134" ca="1" si="567">BZ126</f>
        <v>-79.290000000000006</v>
      </c>
      <c r="CA134" s="24">
        <f t="shared" ca="1" si="567"/>
        <v>-29.431000000000001</v>
      </c>
      <c r="CB134" s="24">
        <f t="shared" ca="1" si="567"/>
        <v>-4.6790000000000003</v>
      </c>
      <c r="CC134" s="24">
        <f t="shared" ca="1" si="567"/>
        <v>-6.883</v>
      </c>
      <c r="CD134" s="24">
        <f t="shared" ca="1" si="538"/>
        <v>-83.969000000000008</v>
      </c>
      <c r="CE134" s="24">
        <f t="shared" ca="1" si="539"/>
        <v>-36.314</v>
      </c>
      <c r="CF134" s="24">
        <f t="shared" ca="1" si="540"/>
        <v>-94.863200000000006</v>
      </c>
      <c r="CG134" s="24">
        <f t="shared" ca="1" si="511"/>
        <v>-61.5047</v>
      </c>
      <c r="CH134" s="24">
        <f ca="1">IF($C$2&lt;=$C$3,CF134,CG134)</f>
        <v>-94.863200000000006</v>
      </c>
      <c r="CI134" s="24">
        <f t="shared" ca="1" si="541"/>
        <v>-91.013000000000005</v>
      </c>
      <c r="CJ134" s="24">
        <f t="shared" ca="1" si="542"/>
        <v>-151.41570000000002</v>
      </c>
      <c r="CK134" s="24">
        <f t="shared" ca="1" si="543"/>
        <v>38.310700000000011</v>
      </c>
      <c r="CM134" s="40"/>
      <c r="CO134" s="8" t="s">
        <v>8</v>
      </c>
      <c r="CP134" s="24">
        <f ca="1">CP126+DB117*CR120/100</f>
        <v>-84.64800000000001</v>
      </c>
      <c r="CQ134" s="24">
        <f ca="1">CQ126+DB118*CR120/100</f>
        <v>-52.663500000000006</v>
      </c>
      <c r="CR134" s="24">
        <f t="shared" ref="CR134:CU134" ca="1" si="568">CR126</f>
        <v>-74.873000000000005</v>
      </c>
      <c r="CS134" s="24">
        <f t="shared" ca="1" si="568"/>
        <v>-27.725999999999999</v>
      </c>
      <c r="CT134" s="24">
        <f t="shared" ca="1" si="568"/>
        <v>-4.4089999999999998</v>
      </c>
      <c r="CU134" s="24">
        <f t="shared" ca="1" si="568"/>
        <v>-6.4870000000000001</v>
      </c>
      <c r="CV134" s="24">
        <f t="shared" ca="1" si="544"/>
        <v>-79.282000000000011</v>
      </c>
      <c r="CW134" s="24">
        <f t="shared" ca="1" si="545"/>
        <v>-34.213000000000001</v>
      </c>
      <c r="CX134" s="24">
        <f t="shared" ca="1" si="546"/>
        <v>-89.545900000000017</v>
      </c>
      <c r="CY134" s="24">
        <f t="shared" ca="1" si="512"/>
        <v>-57.997600000000006</v>
      </c>
      <c r="CZ134" s="24">
        <f ca="1">IF($C$2&lt;=$C$3,CX134,CY134)</f>
        <v>-89.545900000000017</v>
      </c>
      <c r="DA134" s="24">
        <f t="shared" ca="1" si="547"/>
        <v>-84.64800000000001</v>
      </c>
      <c r="DB134" s="24">
        <f t="shared" ca="1" si="548"/>
        <v>-142.20940000000002</v>
      </c>
      <c r="DC134" s="24">
        <f t="shared" ca="1" si="549"/>
        <v>36.882400000000011</v>
      </c>
      <c r="DE134" s="40"/>
      <c r="DG134" s="8" t="s">
        <v>8</v>
      </c>
      <c r="DH134" s="24">
        <f ca="1">DH126+DT117*DJ120/100</f>
        <v>-74.355999999999995</v>
      </c>
      <c r="DI134" s="24">
        <f ca="1">DI126+DT118*DJ120/100</f>
        <v>-46.265500000000003</v>
      </c>
      <c r="DJ134" s="24">
        <f t="shared" ref="DJ134:DM134" ca="1" si="569">DJ126</f>
        <v>-74.873000000000005</v>
      </c>
      <c r="DK134" s="24">
        <f t="shared" ca="1" si="569"/>
        <v>-27.725999999999999</v>
      </c>
      <c r="DL134" s="24">
        <f t="shared" ca="1" si="569"/>
        <v>-4.4089999999999998</v>
      </c>
      <c r="DM134" s="24">
        <f t="shared" ca="1" si="569"/>
        <v>-6.4870000000000001</v>
      </c>
      <c r="DN134" s="24">
        <f t="shared" ca="1" si="550"/>
        <v>-79.282000000000011</v>
      </c>
      <c r="DO134" s="24">
        <f t="shared" ca="1" si="551"/>
        <v>-34.213000000000001</v>
      </c>
      <c r="DP134" s="24">
        <f t="shared" ca="1" si="552"/>
        <v>-89.545900000000017</v>
      </c>
      <c r="DQ134" s="24">
        <f t="shared" ca="1" si="513"/>
        <v>-57.997600000000006</v>
      </c>
      <c r="DR134" s="24">
        <f ca="1">IF($C$2&lt;=$C$3,DP134,DQ134)</f>
        <v>-89.545900000000017</v>
      </c>
      <c r="DS134" s="24">
        <f t="shared" ca="1" si="553"/>
        <v>-74.355999999999995</v>
      </c>
      <c r="DT134" s="24">
        <f t="shared" ca="1" si="554"/>
        <v>-135.81140000000002</v>
      </c>
      <c r="DU134" s="24">
        <f t="shared" ca="1" si="555"/>
        <v>43.280400000000014</v>
      </c>
    </row>
    <row r="135" spans="1:126" s="21" customFormat="1" x14ac:dyDescent="0.35">
      <c r="C135" s="8" t="s">
        <v>58</v>
      </c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>
        <f ca="1">MIN(P116-F120/100,MAX(F119/100,O127))</f>
        <v>2.183418845924693</v>
      </c>
      <c r="P135" s="24">
        <f ca="1">MIN(P116-F120/100,MAX(F119/100,P127))</f>
        <v>0.35</v>
      </c>
      <c r="Q135" s="24">
        <f ca="1">MIN(P116-F120/100,MAX(F119/100,Q127))</f>
        <v>3.9499999999999997</v>
      </c>
      <c r="S135" s="40"/>
      <c r="U135" s="8" t="s">
        <v>58</v>
      </c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>
        <f ca="1">MIN(AH116-X120/100,MAX(X119/100,AG127))</f>
        <v>1.8521602014776513</v>
      </c>
      <c r="AH135" s="24">
        <f ca="1">MIN(AH116-X120/100,MAX(X119/100,AH127))</f>
        <v>0.35</v>
      </c>
      <c r="AI135" s="24">
        <f ca="1">MIN(AH116-X120/100,MAX(X119/100,AI127))</f>
        <v>3.4499999999999997</v>
      </c>
      <c r="AK135" s="40"/>
      <c r="AM135" s="8" t="s">
        <v>58</v>
      </c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>
        <f ca="1">MIN(AZ116-AP120/100,MAX(AP119/100,AY127))</f>
        <v>1.5426259566326532</v>
      </c>
      <c r="AZ135" s="24">
        <f ca="1">MIN(AZ116-AP120/100,MAX(AP119/100,AZ127))</f>
        <v>0.35</v>
      </c>
      <c r="BA135" s="24">
        <f ca="1">MIN(AZ116-AP120/100,MAX(AP119/100,BA127))</f>
        <v>3.0500000000000003</v>
      </c>
      <c r="BC135" s="40"/>
      <c r="BE135" s="8" t="s">
        <v>58</v>
      </c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>
        <f ca="1">MIN(BR116-BH120/100,MAX(BH119/100,BQ127))</f>
        <v>1.5964049747376605</v>
      </c>
      <c r="BR135" s="24">
        <f ca="1">MIN(BR116-BH120/100,MAX(BH119/100,BR127))</f>
        <v>0.15</v>
      </c>
      <c r="BS135" s="24">
        <f ca="1">MIN(BR116-BH120/100,MAX(BH119/100,BS127))</f>
        <v>2.85</v>
      </c>
      <c r="BU135" s="40"/>
      <c r="BW135" s="8" t="s">
        <v>58</v>
      </c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>
        <f ca="1">MIN(CJ116-BZ120/100,MAX(BZ119/100,CI127))</f>
        <v>2.0813771213887811</v>
      </c>
      <c r="CJ135" s="24">
        <f ca="1">MIN(CJ116-BZ120/100,MAX(BZ119/100,CJ127))</f>
        <v>0.35</v>
      </c>
      <c r="CK135" s="24">
        <f ca="1">MIN(CJ116-BZ120/100,MAX(BZ119/100,CK127))</f>
        <v>3.85</v>
      </c>
      <c r="CM135" s="40"/>
      <c r="CO135" s="8" t="s">
        <v>58</v>
      </c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>
        <f ca="1">MIN(DB116-CR120/100,MAX(CR119/100,DA127))</f>
        <v>1.8050848555512373</v>
      </c>
      <c r="DB135" s="24">
        <f ca="1">MIN(DB116-CR120/100,MAX(CR119/100,DB127))</f>
        <v>0.35</v>
      </c>
      <c r="DC135" s="24">
        <f ca="1">MIN(DB116-CR120/100,MAX(CR119/100,DC127))</f>
        <v>3.45</v>
      </c>
      <c r="DE135" s="40"/>
      <c r="DG135" s="8" t="s">
        <v>58</v>
      </c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>
        <f ca="1">MIN(DT116-DJ120/100,MAX(DJ119/100,DS127))</f>
        <v>1.8050848555512373</v>
      </c>
      <c r="DT135" s="24">
        <f ca="1">MIN(DT116-DJ120/100,MAX(DJ119/100,DT127))</f>
        <v>0.35</v>
      </c>
      <c r="DU135" s="24">
        <f ca="1">MIN(DT116-DJ120/100,MAX(DJ119/100,DU127))</f>
        <v>3.25</v>
      </c>
    </row>
    <row r="136" spans="1:126" s="21" customFormat="1" x14ac:dyDescent="0.35">
      <c r="C136" s="8" t="s">
        <v>59</v>
      </c>
      <c r="O136" s="24">
        <f ca="1">O123+(P117*P116/2-(O123-O124)/P116)*O135-P117*O135^2/2</f>
        <v>40.295211186894264</v>
      </c>
      <c r="P136" s="24">
        <f ca="1">P123+(P118*P116/2-(P123-P124)/P116)*P135-P118*P135^2/2</f>
        <v>151.1604215116279</v>
      </c>
      <c r="Q136" s="24">
        <f ca="1">Q123+(P118*P116/2-(Q123-Q124)/P116)*Q135-P118*Q135^2/2</f>
        <v>140.59770755813958</v>
      </c>
      <c r="S136" s="40"/>
      <c r="U136" s="8" t="s">
        <v>59</v>
      </c>
      <c r="AG136" s="24">
        <f ca="1">AG123+(AH117*AH116/2-(AG123-AG124)/AH116)*AG135-AH117*AG135^2/2</f>
        <v>29.348196382909578</v>
      </c>
      <c r="AH136" s="24">
        <f ca="1">AH123+(AH118*AH116/2-(AH123-AH124)/AH116)*AH135-AH118*AH135^2/2</f>
        <v>156.5856486842105</v>
      </c>
      <c r="AI136" s="24">
        <f ca="1">AI123+(AH118*AH116/2-(AI123-AI124)/AH116)*AI135-AH118*AI135^2/2</f>
        <v>152.55100131578936</v>
      </c>
      <c r="AK136" s="40"/>
      <c r="AM136" s="8" t="s">
        <v>59</v>
      </c>
      <c r="AY136" s="24">
        <f ca="1">AY123+(AZ117*AZ116/2-(AY123-AY124)/AZ116)*AY135-AZ117*AY135^2/2</f>
        <v>13.590018904705438</v>
      </c>
      <c r="AZ136" s="24">
        <f ca="1">AZ123+(AZ118*AZ116/2-(AZ123-AZ124)/AZ116)*AZ135-AZ118*AZ135^2/2</f>
        <v>144.75732343749999</v>
      </c>
      <c r="BA136" s="24">
        <f ca="1">BA123+(AZ118*AZ116/2-(BA123-BA124)/AZ116)*BA135-AZ118*BA135^2/2</f>
        <v>72.791723437500096</v>
      </c>
      <c r="BC136" s="40"/>
      <c r="BE136" s="8" t="s">
        <v>59</v>
      </c>
      <c r="BQ136" s="24">
        <f ca="1">BQ123+(BR117*BR116/2-(BQ123-BQ124)/BR116)*BQ135-BR117*BQ135^2/2</f>
        <v>21.838132539836778</v>
      </c>
      <c r="BR136" s="24">
        <f ca="1">BR123+(BR118*BR116/2-(BR123-BR124)/BR116)*BR135-BR118*BR135^2/2</f>
        <v>70.677864062499992</v>
      </c>
      <c r="BS136" s="24">
        <f ca="1">BS123+(BR118*BR116/2-(BS123-BS124)/BR116)*BS135-BR118*BS135^2/2</f>
        <v>141.76469531250004</v>
      </c>
      <c r="BU136" s="40"/>
      <c r="BW136" s="8" t="s">
        <v>59</v>
      </c>
      <c r="CI136" s="24">
        <f ca="1">CI123+(CJ117*CJ116/2-(CI123-CI124)/CJ116)*CI135-CJ117*CI135^2/2</f>
        <v>40.145723462667902</v>
      </c>
      <c r="CJ136" s="24">
        <f ca="1">CJ123+(CJ118*CJ116/2-(CJ123-CJ124)/CJ116)*CJ135-CJ118*CJ135^2/2</f>
        <v>142.75172083333334</v>
      </c>
      <c r="CK136" s="24">
        <f ca="1">CK123+(CJ118*CJ116/2-(CK123-CK124)/CJ116)*CK135-CJ118*CK135^2/2</f>
        <v>141.18838749999998</v>
      </c>
      <c r="CM136" s="40"/>
      <c r="CO136" s="8" t="s">
        <v>59</v>
      </c>
      <c r="DA136" s="24">
        <f ca="1">DA123+(DB117*DB116/2-(DA123-DA124)/DB116)*DA135-DB117*DA135^2/2</f>
        <v>38.208865268601315</v>
      </c>
      <c r="DB136" s="24">
        <f ca="1">DB123+(DB118*DB116/2-(DB123-DB124)/DB116)*DB135-DB118*DB135^2/2</f>
        <v>138.27082777777781</v>
      </c>
      <c r="DC136" s="24">
        <f ca="1">DC123+(DB118*DB116/2-(DC123-DC124)/DB116)*DC135-DB118*DC135^2/2</f>
        <v>109.65521666666666</v>
      </c>
      <c r="DE136" s="40"/>
      <c r="DG136" s="8" t="s">
        <v>59</v>
      </c>
      <c r="DS136" s="24">
        <f ca="1">DS123+(DT117*DT116/2-(DS123-DS124)/DT116)*DS135-DT117*DS135^2/2</f>
        <v>38.208865268601315</v>
      </c>
      <c r="DT136" s="24">
        <f ca="1">DT123+(DT118*DT116/2-(DT123-DT124)/DT116)*DT135-DT118*DT135^2/2</f>
        <v>138.27082777777781</v>
      </c>
      <c r="DU136" s="24">
        <f ca="1">DU123+(DT118*DT116/2-(DU123-DU124)/DT116)*DU135-DT118*DU135^2/2</f>
        <v>101.63892222222222</v>
      </c>
    </row>
    <row r="137" spans="1:126" s="21" customFormat="1" x14ac:dyDescent="0.35">
      <c r="A137" s="22" t="s">
        <v>38</v>
      </c>
      <c r="S137" s="35" t="s">
        <v>38</v>
      </c>
      <c r="AK137" s="35" t="s">
        <v>38</v>
      </c>
      <c r="BC137" s="35" t="s">
        <v>38</v>
      </c>
      <c r="BU137" s="35" t="s">
        <v>38</v>
      </c>
      <c r="CM137" s="35" t="s">
        <v>38</v>
      </c>
      <c r="DE137" s="35" t="s">
        <v>38</v>
      </c>
    </row>
    <row r="138" spans="1:126" s="21" customFormat="1" x14ac:dyDescent="0.35">
      <c r="A138" s="8" t="s">
        <v>44</v>
      </c>
      <c r="D138" s="23" t="s">
        <v>32</v>
      </c>
      <c r="E138" s="23" t="s">
        <v>51</v>
      </c>
      <c r="F138" s="23" t="s">
        <v>52</v>
      </c>
      <c r="G138" s="23" t="s">
        <v>60</v>
      </c>
      <c r="H138" s="23" t="s">
        <v>61</v>
      </c>
      <c r="I138" s="23" t="s">
        <v>62</v>
      </c>
      <c r="J138" s="23" t="s">
        <v>63</v>
      </c>
      <c r="K138" s="23"/>
      <c r="M138" s="23"/>
      <c r="N138" s="23"/>
      <c r="O138" s="23"/>
      <c r="P138" s="23"/>
      <c r="Q138" s="23"/>
      <c r="R138" s="23"/>
      <c r="S138" s="39" t="s">
        <v>44</v>
      </c>
      <c r="V138" s="23" t="s">
        <v>32</v>
      </c>
      <c r="W138" s="23" t="s">
        <v>51</v>
      </c>
      <c r="X138" s="23" t="s">
        <v>52</v>
      </c>
      <c r="Y138" s="23" t="s">
        <v>60</v>
      </c>
      <c r="Z138" s="23" t="s">
        <v>61</v>
      </c>
      <c r="AA138" s="23" t="s">
        <v>62</v>
      </c>
      <c r="AB138" s="23" t="s">
        <v>63</v>
      </c>
      <c r="AC138" s="23"/>
      <c r="AE138" s="23"/>
      <c r="AF138" s="23"/>
      <c r="AG138" s="23"/>
      <c r="AH138" s="23"/>
      <c r="AI138" s="23"/>
      <c r="AJ138" s="23"/>
      <c r="AK138" s="39" t="s">
        <v>44</v>
      </c>
      <c r="AN138" s="23" t="s">
        <v>32</v>
      </c>
      <c r="AO138" s="23" t="s">
        <v>51</v>
      </c>
      <c r="AP138" s="23" t="s">
        <v>52</v>
      </c>
      <c r="AQ138" s="23" t="s">
        <v>60</v>
      </c>
      <c r="AR138" s="23" t="s">
        <v>61</v>
      </c>
      <c r="AS138" s="23" t="s">
        <v>62</v>
      </c>
      <c r="AT138" s="23" t="s">
        <v>63</v>
      </c>
      <c r="AU138" s="23"/>
      <c r="AW138" s="23"/>
      <c r="AX138" s="23"/>
      <c r="AY138" s="23"/>
      <c r="AZ138" s="23"/>
      <c r="BA138" s="23"/>
      <c r="BB138" s="23"/>
      <c r="BC138" s="39" t="s">
        <v>44</v>
      </c>
      <c r="BF138" s="23" t="s">
        <v>32</v>
      </c>
      <c r="BG138" s="23" t="s">
        <v>51</v>
      </c>
      <c r="BH138" s="23" t="s">
        <v>52</v>
      </c>
      <c r="BI138" s="23" t="s">
        <v>60</v>
      </c>
      <c r="BJ138" s="23" t="s">
        <v>61</v>
      </c>
      <c r="BK138" s="23" t="s">
        <v>62</v>
      </c>
      <c r="BL138" s="23" t="s">
        <v>63</v>
      </c>
      <c r="BM138" s="23"/>
      <c r="BO138" s="23"/>
      <c r="BP138" s="23"/>
      <c r="BQ138" s="23"/>
      <c r="BR138" s="23"/>
      <c r="BS138" s="23"/>
      <c r="BT138" s="23"/>
      <c r="BU138" s="39" t="s">
        <v>44</v>
      </c>
      <c r="BX138" s="23" t="s">
        <v>32</v>
      </c>
      <c r="BY138" s="23" t="s">
        <v>51</v>
      </c>
      <c r="BZ138" s="23" t="s">
        <v>52</v>
      </c>
      <c r="CA138" s="23" t="s">
        <v>60</v>
      </c>
      <c r="CB138" s="23" t="s">
        <v>61</v>
      </c>
      <c r="CC138" s="23" t="s">
        <v>62</v>
      </c>
      <c r="CD138" s="23" t="s">
        <v>63</v>
      </c>
      <c r="CE138" s="23"/>
      <c r="CG138" s="23"/>
      <c r="CH138" s="23"/>
      <c r="CI138" s="23"/>
      <c r="CJ138" s="23"/>
      <c r="CK138" s="23"/>
      <c r="CL138" s="23"/>
      <c r="CM138" s="39" t="s">
        <v>44</v>
      </c>
      <c r="CP138" s="23" t="s">
        <v>32</v>
      </c>
      <c r="CQ138" s="23" t="s">
        <v>51</v>
      </c>
      <c r="CR138" s="23" t="s">
        <v>52</v>
      </c>
      <c r="CS138" s="23" t="s">
        <v>60</v>
      </c>
      <c r="CT138" s="23" t="s">
        <v>61</v>
      </c>
      <c r="CU138" s="23" t="s">
        <v>62</v>
      </c>
      <c r="CV138" s="23" t="s">
        <v>63</v>
      </c>
      <c r="CW138" s="23"/>
      <c r="CY138" s="23"/>
      <c r="CZ138" s="23"/>
      <c r="DA138" s="23"/>
      <c r="DB138" s="23"/>
      <c r="DC138" s="23"/>
      <c r="DD138" s="23"/>
      <c r="DE138" s="39" t="s">
        <v>44</v>
      </c>
      <c r="DH138" s="23" t="s">
        <v>32</v>
      </c>
      <c r="DI138" s="23" t="s">
        <v>51</v>
      </c>
      <c r="DJ138" s="23" t="s">
        <v>52</v>
      </c>
      <c r="DK138" s="23" t="s">
        <v>60</v>
      </c>
      <c r="DL138" s="23" t="s">
        <v>61</v>
      </c>
      <c r="DM138" s="23" t="s">
        <v>62</v>
      </c>
      <c r="DN138" s="23" t="s">
        <v>63</v>
      </c>
      <c r="DO138" s="23"/>
      <c r="DQ138" s="23"/>
      <c r="DR138" s="23"/>
      <c r="DS138" s="23"/>
      <c r="DT138" s="23"/>
      <c r="DU138" s="23"/>
      <c r="DV138" s="23"/>
    </row>
    <row r="139" spans="1:126" x14ac:dyDescent="0.35">
      <c r="A139" s="8" t="str">
        <f ca="1">B116</f>
        <v>21-22</v>
      </c>
      <c r="C139" s="8" t="s">
        <v>11</v>
      </c>
      <c r="D139" s="29">
        <f ca="1">O131</f>
        <v>-39.08478749999999</v>
      </c>
      <c r="E139" s="29">
        <f t="shared" ref="E139:E140" ca="1" si="570">P131</f>
        <v>151.16036453488371</v>
      </c>
      <c r="F139" s="29">
        <f t="shared" ref="F139:F140" ca="1" si="571">Q131</f>
        <v>-200.49121453488371</v>
      </c>
      <c r="G139" s="29">
        <f ca="1">MIN(D139:F139)</f>
        <v>-200.49121453488371</v>
      </c>
      <c r="H139" s="29">
        <f ca="1">MAX(D139:F139)</f>
        <v>151.16036453488371</v>
      </c>
      <c r="I139" s="33">
        <f ca="1">-G139/0.9/(F117-F118)/$N$3*1000</f>
        <v>10.166000736998072</v>
      </c>
      <c r="J139" s="33">
        <f ca="1">H139/0.9/(F117-F118)/$N$3*1000</f>
        <v>7.6646569318834326</v>
      </c>
      <c r="K139" s="17" t="s">
        <v>64</v>
      </c>
      <c r="L139" s="21"/>
      <c r="M139" s="29"/>
      <c r="N139" s="29"/>
      <c r="O139" s="29"/>
      <c r="P139" s="29"/>
      <c r="Q139" s="29"/>
      <c r="R139" s="29"/>
      <c r="S139" s="39" t="str">
        <f ca="1">T116</f>
        <v>22-23</v>
      </c>
      <c r="U139" s="8" t="s">
        <v>11</v>
      </c>
      <c r="V139" s="29">
        <f ca="1">AG131</f>
        <v>-23.938537499999995</v>
      </c>
      <c r="W139" s="29">
        <f t="shared" ref="W139:W140" ca="1" si="572">AH131</f>
        <v>156.58557499999998</v>
      </c>
      <c r="X139" s="29">
        <f t="shared" ref="X139:X140" ca="1" si="573">AI131</f>
        <v>-186.45332499999998</v>
      </c>
      <c r="Y139" s="29">
        <f ca="1">MIN(V139:X139)</f>
        <v>-186.45332499999998</v>
      </c>
      <c r="Z139" s="29">
        <f ca="1">MAX(V139:X139)</f>
        <v>156.58557499999998</v>
      </c>
      <c r="AA139" s="33">
        <f ca="1">-Y139/0.9/(X117-X118)/$N$3*1000</f>
        <v>9.4542029872134012</v>
      </c>
      <c r="AB139" s="33">
        <f ca="1">Z139/0.9/(X117-X118)/$N$3*1000</f>
        <v>7.9397447641093457</v>
      </c>
      <c r="AC139" s="17" t="s">
        <v>64</v>
      </c>
      <c r="AD139" s="21"/>
      <c r="AE139" s="29"/>
      <c r="AF139" s="29"/>
      <c r="AG139" s="29"/>
      <c r="AH139" s="29"/>
      <c r="AI139" s="29"/>
      <c r="AJ139" s="29"/>
      <c r="AK139" s="39" t="str">
        <f ca="1">AL116</f>
        <v>23-24</v>
      </c>
      <c r="AM139" s="8" t="s">
        <v>11</v>
      </c>
      <c r="AN139" s="29">
        <f ca="1">AY131</f>
        <v>-14.288150000000002</v>
      </c>
      <c r="AO139" s="29">
        <f t="shared" ref="AO139:AO140" ca="1" si="574">AZ131</f>
        <v>144.75738906249998</v>
      </c>
      <c r="AP139" s="29">
        <f t="shared" ref="AP139:AP140" ca="1" si="575">BA131</f>
        <v>-162.71798906249998</v>
      </c>
      <c r="AQ139" s="29">
        <f ca="1">MIN(AN139:AP139)</f>
        <v>-162.71798906249998</v>
      </c>
      <c r="AR139" s="29">
        <f ca="1">MAX(AN139:AP139)</f>
        <v>144.75738906249998</v>
      </c>
      <c r="AS139" s="33">
        <f ca="1">-AQ139/0.9/(AP117-AP118)/$N$3*1000</f>
        <v>8.2506916852678565</v>
      </c>
      <c r="AT139" s="33">
        <f ca="1">AR139/0.9/(AP117-AP118)/$N$3*1000</f>
        <v>7.3399910679839042</v>
      </c>
      <c r="AU139" s="17" t="s">
        <v>64</v>
      </c>
      <c r="AV139" s="21"/>
      <c r="AW139" s="29"/>
      <c r="AX139" s="29"/>
      <c r="AY139" s="29"/>
      <c r="AZ139" s="29"/>
      <c r="BA139" s="29"/>
      <c r="BB139" s="29"/>
      <c r="BC139" s="39" t="str">
        <f ca="1">BD116</f>
        <v>24-25</v>
      </c>
      <c r="BE139" s="8" t="s">
        <v>11</v>
      </c>
      <c r="BF139" s="29">
        <f ca="1">BQ131</f>
        <v>-31.991275000000002</v>
      </c>
      <c r="BG139" s="29">
        <f t="shared" ref="BG139:BG140" ca="1" si="576">BR131</f>
        <v>70.677920312499992</v>
      </c>
      <c r="BH139" s="29">
        <f t="shared" ref="BH139:BH140" ca="1" si="577">BS131</f>
        <v>-110.75519531250001</v>
      </c>
      <c r="BI139" s="29">
        <f ca="1">MIN(BF139:BH139)</f>
        <v>-110.75519531250001</v>
      </c>
      <c r="BJ139" s="29">
        <f ca="1">MAX(BF139:BH139)</f>
        <v>70.677920312499992</v>
      </c>
      <c r="BK139" s="33">
        <f ca="1">-BI139/0.9/(BH117-BH118)/$N$3*1000</f>
        <v>5.6158939422123018</v>
      </c>
      <c r="BL139" s="33">
        <f ca="1">BJ139/0.9/(BH117-BH118)/$N$3*1000</f>
        <v>3.5837569823357573</v>
      </c>
      <c r="BM139" s="17" t="s">
        <v>64</v>
      </c>
      <c r="BN139" s="21"/>
      <c r="BO139" s="29"/>
      <c r="BP139" s="29"/>
      <c r="BQ139" s="29"/>
      <c r="BR139" s="29"/>
      <c r="BS139" s="29"/>
      <c r="BT139" s="29"/>
      <c r="BU139" s="39" t="str">
        <f ca="1">BV116</f>
        <v>25-26</v>
      </c>
      <c r="BW139" s="8" t="s">
        <v>11</v>
      </c>
      <c r="BX139" s="29">
        <f ca="1">CI131</f>
        <v>-36.984124999999992</v>
      </c>
      <c r="BY139" s="29">
        <f t="shared" ref="BY139:BY140" ca="1" si="578">CJ131</f>
        <v>142.75180416666666</v>
      </c>
      <c r="BZ139" s="29">
        <f t="shared" ref="BZ139:BZ140" ca="1" si="579">CK131</f>
        <v>-188.83627916666666</v>
      </c>
      <c r="CA139" s="29">
        <f ca="1">MIN(BX139:BZ139)</f>
        <v>-188.83627916666666</v>
      </c>
      <c r="CB139" s="29">
        <f ca="1">MAX(BX139:BZ139)</f>
        <v>142.75180416666666</v>
      </c>
      <c r="CC139" s="33">
        <f ca="1">-CA139/0.9/(BZ117-BZ118)/$N$3*1000</f>
        <v>9.5750317919606101</v>
      </c>
      <c r="CD139" s="33">
        <f ca="1">CB139/0.9/(BZ117-BZ118)/$N$3*1000</f>
        <v>7.2382969484861839</v>
      </c>
      <c r="CE139" s="17" t="s">
        <v>64</v>
      </c>
      <c r="CF139" s="21"/>
      <c r="CG139" s="29"/>
      <c r="CH139" s="29"/>
      <c r="CI139" s="29"/>
      <c r="CJ139" s="29"/>
      <c r="CK139" s="29"/>
      <c r="CL139" s="29"/>
      <c r="CM139" s="39" t="str">
        <f ca="1">CN116</f>
        <v>26-27</v>
      </c>
      <c r="CO139" s="8" t="s">
        <v>11</v>
      </c>
      <c r="CP139" s="29">
        <f ca="1">DA131</f>
        <v>-16.268774999999998</v>
      </c>
      <c r="CQ139" s="29">
        <f t="shared" ref="CQ139:CQ140" ca="1" si="580">DB131</f>
        <v>138.27092500000001</v>
      </c>
      <c r="CR139" s="29">
        <f t="shared" ref="CR139:CR140" ca="1" si="581">DC131</f>
        <v>-158.39230000000001</v>
      </c>
      <c r="CS139" s="29">
        <f ca="1">MIN(CP139:CR139)</f>
        <v>-158.39230000000001</v>
      </c>
      <c r="CT139" s="29">
        <f ca="1">MAX(CP139:CR139)</f>
        <v>138.27092500000001</v>
      </c>
      <c r="CU139" s="33">
        <f ca="1">-CS139/0.9/(CR117-CR118)/$N$3*1000</f>
        <v>8.0313555996472665</v>
      </c>
      <c r="CV139" s="33">
        <f ca="1">CT139/0.9/(CR117-CR118)/$N$3*1000</f>
        <v>7.0110918761022916</v>
      </c>
      <c r="CW139" s="17" t="s">
        <v>64</v>
      </c>
      <c r="CX139" s="21"/>
      <c r="CY139" s="29"/>
      <c r="CZ139" s="29"/>
      <c r="DA139" s="29"/>
      <c r="DB139" s="29"/>
      <c r="DC139" s="29"/>
      <c r="DD139" s="29"/>
      <c r="DE139" s="39" t="str">
        <f ca="1">DF116</f>
        <v>-</v>
      </c>
      <c r="DG139" s="8" t="s">
        <v>11</v>
      </c>
      <c r="DH139" s="29">
        <f ca="1">DS131</f>
        <v>-16.268774999999998</v>
      </c>
      <c r="DI139" s="29">
        <f t="shared" ref="DI139:DI140" ca="1" si="582">DT131</f>
        <v>138.27092500000001</v>
      </c>
      <c r="DJ139" s="29">
        <f t="shared" ref="DJ139:DJ140" ca="1" si="583">DU131</f>
        <v>-158.39230000000001</v>
      </c>
      <c r="DK139" s="29">
        <f ca="1">MIN(DH139:DJ139)</f>
        <v>-158.39230000000001</v>
      </c>
      <c r="DL139" s="29">
        <f ca="1">MAX(DH139:DJ139)</f>
        <v>138.27092500000001</v>
      </c>
      <c r="DM139" s="33">
        <f ca="1">-DK139/0.9/(DJ117-DJ118)/$N$3*1000</f>
        <v>8.0313555996472665</v>
      </c>
      <c r="DN139" s="33">
        <f ca="1">DL139/0.9/(DJ117-DJ118)/$N$3*1000</f>
        <v>7.0110918761022916</v>
      </c>
      <c r="DO139" s="17" t="s">
        <v>64</v>
      </c>
      <c r="DP139" s="21"/>
      <c r="DQ139" s="29"/>
      <c r="DR139" s="29"/>
      <c r="DS139" s="29"/>
      <c r="DT139" s="29"/>
      <c r="DU139" s="29"/>
      <c r="DV139" s="29"/>
    </row>
    <row r="140" spans="1:126" x14ac:dyDescent="0.35">
      <c r="A140" s="22" t="s">
        <v>23</v>
      </c>
      <c r="C140" s="8" t="s">
        <v>10</v>
      </c>
      <c r="D140" s="29">
        <f ca="1">O132</f>
        <v>-33.402737500000001</v>
      </c>
      <c r="E140" s="29">
        <f t="shared" ca="1" si="570"/>
        <v>-181.85601453488374</v>
      </c>
      <c r="F140" s="29">
        <f t="shared" ca="1" si="571"/>
        <v>140.59776453488377</v>
      </c>
      <c r="G140" s="29">
        <f ca="1">MIN(D140:F140)</f>
        <v>-181.85601453488374</v>
      </c>
      <c r="H140" s="29">
        <f ca="1">MAX(D140:F140)</f>
        <v>140.59776453488377</v>
      </c>
      <c r="I140" s="33">
        <f ca="1">-G140/0.9/(F117-F118)/$N$3*1000</f>
        <v>9.2210942114248802</v>
      </c>
      <c r="J140" s="33">
        <f ca="1">H140/0.9/(F117-F118)/$N$3*1000</f>
        <v>7.1290753622185337</v>
      </c>
      <c r="K140" s="32" t="s">
        <v>65</v>
      </c>
      <c r="L140" s="21"/>
      <c r="M140" s="29"/>
      <c r="N140" s="29"/>
      <c r="O140" s="29"/>
      <c r="P140" s="29"/>
      <c r="Q140" s="29"/>
      <c r="R140" s="29"/>
      <c r="S140" s="35" t="s">
        <v>23</v>
      </c>
      <c r="U140" s="8" t="s">
        <v>10</v>
      </c>
      <c r="V140" s="29">
        <f ca="1">AG132</f>
        <v>-30.943237500000002</v>
      </c>
      <c r="W140" s="29">
        <f t="shared" ca="1" si="572"/>
        <v>-191.22742499999998</v>
      </c>
      <c r="X140" s="29">
        <f t="shared" ca="1" si="573"/>
        <v>152.55107499999997</v>
      </c>
      <c r="Y140" s="29">
        <f ca="1">MIN(V140:X140)</f>
        <v>-191.22742499999998</v>
      </c>
      <c r="Z140" s="29">
        <f ca="1">MAX(V140:X140)</f>
        <v>152.55107499999997</v>
      </c>
      <c r="AA140" s="33">
        <f ca="1">-Y140/0.9/(X117-X118)/$N$3*1000</f>
        <v>9.6962759589947076</v>
      </c>
      <c r="AB140" s="33">
        <f ca="1">Z140/0.9/(X117-X118)/$N$3*1000</f>
        <v>7.7351735559964689</v>
      </c>
      <c r="AC140" s="32" t="s">
        <v>65</v>
      </c>
      <c r="AD140" s="21"/>
      <c r="AE140" s="29"/>
      <c r="AF140" s="29"/>
      <c r="AG140" s="29"/>
      <c r="AH140" s="29"/>
      <c r="AI140" s="29"/>
      <c r="AJ140" s="29"/>
      <c r="AK140" s="35" t="s">
        <v>23</v>
      </c>
      <c r="AM140" s="8" t="s">
        <v>10</v>
      </c>
      <c r="AN140" s="29">
        <f ca="1">AY132</f>
        <v>-30.944650000000003</v>
      </c>
      <c r="AO140" s="29">
        <f t="shared" ca="1" si="574"/>
        <v>-93.848289062500001</v>
      </c>
      <c r="AP140" s="29">
        <f t="shared" ca="1" si="575"/>
        <v>54.556489062500006</v>
      </c>
      <c r="AQ140" s="29">
        <f ca="1">MIN(AN140:AP140)</f>
        <v>-93.848289062500001</v>
      </c>
      <c r="AR140" s="29">
        <f ca="1">MAX(AN140:AP140)</f>
        <v>54.556489062500006</v>
      </c>
      <c r="AS140" s="33">
        <f ca="1">-AQ140/0.9/(AP117-AP118)/$N$3*1000</f>
        <v>4.7586213589891972</v>
      </c>
      <c r="AT140" s="33">
        <f ca="1">AR140/0.9/(AP117-AP118)/$N$3*1000</f>
        <v>2.7663122760967815</v>
      </c>
      <c r="AU140" s="32" t="s">
        <v>65</v>
      </c>
      <c r="AV140" s="21"/>
      <c r="AW140" s="29"/>
      <c r="AX140" s="29"/>
      <c r="AY140" s="29"/>
      <c r="AZ140" s="29"/>
      <c r="BA140" s="29"/>
      <c r="BB140" s="29"/>
      <c r="BC140" s="35" t="s">
        <v>23</v>
      </c>
      <c r="BE140" s="8" t="s">
        <v>10</v>
      </c>
      <c r="BF140" s="29">
        <f ca="1">BQ132</f>
        <v>-18.596574999999994</v>
      </c>
      <c r="BG140" s="29">
        <f t="shared" ca="1" si="576"/>
        <v>-183.24549531250003</v>
      </c>
      <c r="BH140" s="29">
        <f t="shared" ca="1" si="577"/>
        <v>159.8518203125</v>
      </c>
      <c r="BI140" s="29">
        <f ca="1">MIN(BF140:BH140)</f>
        <v>-183.24549531250003</v>
      </c>
      <c r="BJ140" s="29">
        <f ca="1">MAX(BF140:BH140)</f>
        <v>159.8518203125</v>
      </c>
      <c r="BK140" s="33">
        <f ca="1">-BI140/0.9/(BH117-BH118)/$N$3*1000</f>
        <v>9.2915484836585094</v>
      </c>
      <c r="BL140" s="33">
        <f ca="1">BJ140/0.9/(BH117-BH118)/$N$3*1000</f>
        <v>8.1053612592317013</v>
      </c>
      <c r="BM140" s="32" t="s">
        <v>65</v>
      </c>
      <c r="BN140" s="21"/>
      <c r="BO140" s="29"/>
      <c r="BP140" s="29"/>
      <c r="BQ140" s="29"/>
      <c r="BR140" s="29"/>
      <c r="BS140" s="29"/>
      <c r="BT140" s="29"/>
      <c r="BU140" s="35" t="s">
        <v>23</v>
      </c>
      <c r="BW140" s="8" t="s">
        <v>10</v>
      </c>
      <c r="BX140" s="29">
        <f ca="1">CI132</f>
        <v>-40.338524999999997</v>
      </c>
      <c r="BY140" s="29">
        <f t="shared" ca="1" si="578"/>
        <v>-191.26477916666667</v>
      </c>
      <c r="BZ140" s="29">
        <f t="shared" ca="1" si="579"/>
        <v>141.18830416666665</v>
      </c>
      <c r="CA140" s="29">
        <f ca="1">MIN(BX140:BZ140)</f>
        <v>-191.26477916666667</v>
      </c>
      <c r="CB140" s="29">
        <f ca="1">MAX(BX140:BZ140)</f>
        <v>141.18830416666665</v>
      </c>
      <c r="CC140" s="33">
        <f ca="1">-CA140/0.9/(BZ117-BZ118)/$N$3*1000</f>
        <v>9.6981700194738387</v>
      </c>
      <c r="CD140" s="33">
        <f ca="1">CB140/0.9/(BZ117-BZ118)/$N$3*1000</f>
        <v>7.1590189502498518</v>
      </c>
      <c r="CE140" s="32" t="s">
        <v>65</v>
      </c>
      <c r="CF140" s="21"/>
      <c r="CG140" s="29"/>
      <c r="CH140" s="29"/>
      <c r="CI140" s="29"/>
      <c r="CJ140" s="29"/>
      <c r="CK140" s="29"/>
      <c r="CL140" s="29"/>
      <c r="CM140" s="35" t="s">
        <v>23</v>
      </c>
      <c r="CO140" s="8" t="s">
        <v>10</v>
      </c>
      <c r="CP140" s="29">
        <f ca="1">DA132</f>
        <v>-31.409875000000003</v>
      </c>
      <c r="CQ140" s="29">
        <f t="shared" ca="1" si="580"/>
        <v>-130.95910000000001</v>
      </c>
      <c r="CR140" s="29">
        <f t="shared" ca="1" si="581"/>
        <v>91.745925000000028</v>
      </c>
      <c r="CS140" s="29">
        <f ca="1">MIN(CP140:CR140)</f>
        <v>-130.95910000000001</v>
      </c>
      <c r="CT140" s="29">
        <f ca="1">MAX(CP140:CR140)</f>
        <v>91.745925000000028</v>
      </c>
      <c r="CU140" s="33">
        <f ca="1">-CS140/0.9/(CR117-CR118)/$N$3*1000</f>
        <v>6.6403423721340378</v>
      </c>
      <c r="CV140" s="33">
        <f ca="1">CT140/0.9/(CR117-CR118)/$N$3*1000</f>
        <v>4.6520200066137569</v>
      </c>
      <c r="CW140" s="32" t="s">
        <v>65</v>
      </c>
      <c r="CX140" s="21"/>
      <c r="CY140" s="29"/>
      <c r="CZ140" s="29"/>
      <c r="DA140" s="29"/>
      <c r="DB140" s="29"/>
      <c r="DC140" s="29"/>
      <c r="DD140" s="29"/>
      <c r="DE140" s="35" t="s">
        <v>23</v>
      </c>
      <c r="DG140" s="8" t="s">
        <v>10</v>
      </c>
      <c r="DH140" s="29">
        <f ca="1">DS132</f>
        <v>-15.509474999999997</v>
      </c>
      <c r="DI140" s="29">
        <f t="shared" ca="1" si="582"/>
        <v>-121.06620000000002</v>
      </c>
      <c r="DJ140" s="29">
        <f t="shared" ca="1" si="583"/>
        <v>101.63882500000001</v>
      </c>
      <c r="DK140" s="29">
        <f ca="1">MIN(DH140:DJ140)</f>
        <v>-121.06620000000002</v>
      </c>
      <c r="DL140" s="29">
        <f ca="1">MAX(DH140:DJ140)</f>
        <v>101.63882500000001</v>
      </c>
      <c r="DM140" s="33">
        <f ca="1">-DK140/0.9/(DJ117-DJ118)/$N$3*1000</f>
        <v>6.1387182539682552</v>
      </c>
      <c r="DN140" s="33">
        <f ca="1">DL140/0.9/(DJ117-DJ118)/$N$3*1000</f>
        <v>5.1536441247795413</v>
      </c>
      <c r="DO140" s="32" t="s">
        <v>65</v>
      </c>
      <c r="DP140" s="21"/>
      <c r="DQ140" s="29"/>
      <c r="DR140" s="29"/>
      <c r="DS140" s="29"/>
      <c r="DT140" s="29"/>
      <c r="DU140" s="29"/>
      <c r="DV140" s="29"/>
    </row>
    <row r="141" spans="1:126" x14ac:dyDescent="0.35">
      <c r="A141" s="8">
        <f>B117</f>
        <v>2</v>
      </c>
      <c r="C141" s="8" t="s">
        <v>66</v>
      </c>
      <c r="D141" s="29">
        <f ca="1">O136</f>
        <v>40.295211186894264</v>
      </c>
      <c r="E141" s="29">
        <f t="shared" ref="E141" ca="1" si="584">P136</f>
        <v>151.1604215116279</v>
      </c>
      <c r="F141" s="29">
        <f t="shared" ref="F141" ca="1" si="585">Q136</f>
        <v>140.59770755813958</v>
      </c>
      <c r="G141" s="30"/>
      <c r="H141" s="29">
        <f ca="1">MAX(D141:F141)</f>
        <v>151.1604215116279</v>
      </c>
      <c r="I141" s="31"/>
      <c r="J141" s="33">
        <f ca="1">H141/0.9/(F117-F118)/$N$3*1000</f>
        <v>7.6646598209158761</v>
      </c>
      <c r="K141" s="29"/>
      <c r="L141" s="21"/>
      <c r="M141" s="29"/>
      <c r="N141" s="29"/>
      <c r="O141" s="29"/>
      <c r="P141" s="29"/>
      <c r="Q141" s="29"/>
      <c r="R141" s="29"/>
      <c r="S141" s="39">
        <f>T117</f>
        <v>2</v>
      </c>
      <c r="U141" s="8" t="s">
        <v>66</v>
      </c>
      <c r="V141" s="29">
        <f ca="1">AG136</f>
        <v>29.348196382909578</v>
      </c>
      <c r="W141" s="29">
        <f t="shared" ref="W141" ca="1" si="586">AH136</f>
        <v>156.5856486842105</v>
      </c>
      <c r="X141" s="29">
        <f t="shared" ref="X141" ca="1" si="587">AI136</f>
        <v>152.55100131578936</v>
      </c>
      <c r="Y141" s="30"/>
      <c r="Z141" s="29">
        <f ca="1">MAX(V141:X141)</f>
        <v>156.5856486842105</v>
      </c>
      <c r="AA141" s="31"/>
      <c r="AB141" s="33">
        <f ca="1">Z141/0.9/(X117-X118)/$N$3*1000</f>
        <v>7.9397485003016763</v>
      </c>
      <c r="AC141" s="29"/>
      <c r="AD141" s="21"/>
      <c r="AE141" s="29"/>
      <c r="AF141" s="29"/>
      <c r="AG141" s="29"/>
      <c r="AH141" s="29"/>
      <c r="AI141" s="29"/>
      <c r="AJ141" s="29"/>
      <c r="AK141" s="39">
        <f>AL117</f>
        <v>2</v>
      </c>
      <c r="AM141" s="8" t="s">
        <v>66</v>
      </c>
      <c r="AN141" s="29">
        <f ca="1">AY136</f>
        <v>13.590018904705438</v>
      </c>
      <c r="AO141" s="29">
        <f t="shared" ref="AO141" ca="1" si="588">AZ136</f>
        <v>144.75732343749999</v>
      </c>
      <c r="AP141" s="29">
        <f t="shared" ref="AP141" ca="1" si="589">BA136</f>
        <v>72.791723437500096</v>
      </c>
      <c r="AQ141" s="30"/>
      <c r="AR141" s="29">
        <f ca="1">MAX(AN141:AP141)</f>
        <v>144.75732343749999</v>
      </c>
      <c r="AS141" s="31"/>
      <c r="AT141" s="33">
        <f ca="1">AR141/0.9/(AP117-AP118)/$N$3*1000</f>
        <v>7.3399877404376079</v>
      </c>
      <c r="AU141" s="29"/>
      <c r="AV141" s="21"/>
      <c r="AW141" s="29"/>
      <c r="AX141" s="29"/>
      <c r="AY141" s="29"/>
      <c r="AZ141" s="29"/>
      <c r="BA141" s="29"/>
      <c r="BB141" s="29"/>
      <c r="BC141" s="39">
        <f>BD117</f>
        <v>2</v>
      </c>
      <c r="BE141" s="8" t="s">
        <v>66</v>
      </c>
      <c r="BF141" s="29">
        <f ca="1">BQ136</f>
        <v>21.838132539836778</v>
      </c>
      <c r="BG141" s="29">
        <f t="shared" ref="BG141" ca="1" si="590">BR136</f>
        <v>70.677864062499992</v>
      </c>
      <c r="BH141" s="29">
        <f t="shared" ref="BH141" ca="1" si="591">BS136</f>
        <v>141.76469531250004</v>
      </c>
      <c r="BI141" s="30"/>
      <c r="BJ141" s="29">
        <f ca="1">MAX(BF141:BH141)</f>
        <v>141.76469531250004</v>
      </c>
      <c r="BK141" s="31"/>
      <c r="BL141" s="33">
        <f ca="1">BJ141/0.9/(BH117-BH118)/$N$3*1000</f>
        <v>7.1882451326884924</v>
      </c>
      <c r="BM141" s="29"/>
      <c r="BN141" s="21"/>
      <c r="BO141" s="29"/>
      <c r="BP141" s="29"/>
      <c r="BQ141" s="29"/>
      <c r="BR141" s="29"/>
      <c r="BS141" s="29"/>
      <c r="BT141" s="29"/>
      <c r="BU141" s="39">
        <f>BV117</f>
        <v>2</v>
      </c>
      <c r="BW141" s="8" t="s">
        <v>66</v>
      </c>
      <c r="BX141" s="29">
        <f ca="1">CI136</f>
        <v>40.145723462667902</v>
      </c>
      <c r="BY141" s="29">
        <f t="shared" ref="BY141" ca="1" si="592">CJ136</f>
        <v>142.75172083333334</v>
      </c>
      <c r="BZ141" s="29">
        <f t="shared" ref="BZ141" ca="1" si="593">CK136</f>
        <v>141.18838749999998</v>
      </c>
      <c r="CA141" s="30"/>
      <c r="CB141" s="29">
        <f ca="1">MAX(BX141:BZ141)</f>
        <v>142.75172083333334</v>
      </c>
      <c r="CC141" s="31"/>
      <c r="CD141" s="33">
        <f ca="1">CB141/0.9/(BZ117-BZ118)/$N$3*1000</f>
        <v>7.23829272303057</v>
      </c>
      <c r="CE141" s="29"/>
      <c r="CF141" s="21"/>
      <c r="CG141" s="29"/>
      <c r="CH141" s="29"/>
      <c r="CI141" s="29"/>
      <c r="CJ141" s="29"/>
      <c r="CK141" s="29"/>
      <c r="CL141" s="29"/>
      <c r="CM141" s="39">
        <f>CN117</f>
        <v>2</v>
      </c>
      <c r="CO141" s="8" t="s">
        <v>66</v>
      </c>
      <c r="CP141" s="29">
        <f ca="1">DA136</f>
        <v>38.208865268601315</v>
      </c>
      <c r="CQ141" s="29">
        <f t="shared" ref="CQ141" ca="1" si="594">DB136</f>
        <v>138.27082777777781</v>
      </c>
      <c r="CR141" s="29">
        <f t="shared" ref="CR141" ca="1" si="595">DC136</f>
        <v>109.65521666666666</v>
      </c>
      <c r="CS141" s="30"/>
      <c r="CT141" s="29">
        <f ca="1">MAX(CP141:CR141)</f>
        <v>138.27082777777781</v>
      </c>
      <c r="CU141" s="31"/>
      <c r="CV141" s="33">
        <f ca="1">CT141/0.9/(CR117-CR118)/$N$3*1000</f>
        <v>7.0110869464040766</v>
      </c>
      <c r="CW141" s="29"/>
      <c r="CX141" s="21"/>
      <c r="CY141" s="29"/>
      <c r="CZ141" s="29"/>
      <c r="DA141" s="29"/>
      <c r="DB141" s="29"/>
      <c r="DC141" s="29"/>
      <c r="DD141" s="29"/>
      <c r="DE141" s="39">
        <f>DF117</f>
        <v>2</v>
      </c>
      <c r="DG141" s="8" t="s">
        <v>66</v>
      </c>
      <c r="DH141" s="29">
        <f ca="1">DS136</f>
        <v>38.208865268601315</v>
      </c>
      <c r="DI141" s="29">
        <f t="shared" ref="DI141" ca="1" si="596">DT136</f>
        <v>138.27082777777781</v>
      </c>
      <c r="DJ141" s="29">
        <f t="shared" ref="DJ141" ca="1" si="597">DU136</f>
        <v>101.63892222222222</v>
      </c>
      <c r="DK141" s="30"/>
      <c r="DL141" s="29">
        <f ca="1">MAX(DH141:DJ141)</f>
        <v>138.27082777777781</v>
      </c>
      <c r="DM141" s="31"/>
      <c r="DN141" s="33">
        <f ca="1">DL141/0.9/(DJ117-DJ118)/$N$3*1000</f>
        <v>7.0110869464040766</v>
      </c>
      <c r="DO141" s="29"/>
      <c r="DP141" s="21"/>
      <c r="DQ141" s="29"/>
      <c r="DR141" s="29"/>
      <c r="DS141" s="29"/>
      <c r="DT141" s="29"/>
      <c r="DU141" s="29"/>
      <c r="DV141" s="29"/>
    </row>
    <row r="142" spans="1:126" x14ac:dyDescent="0.3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41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4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41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41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41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41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</row>
    <row r="143" spans="1:126" x14ac:dyDescent="0.35">
      <c r="S143" s="37"/>
      <c r="AK143" s="37"/>
      <c r="BC143" s="37"/>
      <c r="BU143" s="37"/>
      <c r="CM143" s="37"/>
      <c r="DE143" s="37"/>
    </row>
    <row r="144" spans="1:126" x14ac:dyDescent="0.35">
      <c r="A144" s="2" t="s">
        <v>44</v>
      </c>
      <c r="B144" s="19" t="str">
        <f ca="1">A$7</f>
        <v>21-22</v>
      </c>
      <c r="D144" s="2" t="s">
        <v>24</v>
      </c>
      <c r="E144" s="8" t="s">
        <v>56</v>
      </c>
      <c r="F144" s="9">
        <v>30</v>
      </c>
      <c r="G144" s="2" t="s">
        <v>25</v>
      </c>
      <c r="H144" s="2" t="s">
        <v>26</v>
      </c>
      <c r="N144" s="2" t="s">
        <v>54</v>
      </c>
      <c r="O144" s="8"/>
      <c r="P144" s="48">
        <f ca="1">ROUND(ABS(IF($C$2&lt;=$C$3,(F151-F152)/F153,(G151-G152)/G153)),2)</f>
        <v>4.3</v>
      </c>
      <c r="Q144" s="2" t="s">
        <v>25</v>
      </c>
      <c r="S144" s="38" t="s">
        <v>44</v>
      </c>
      <c r="T144" s="19" t="str">
        <f ca="1">S$7</f>
        <v>22-23</v>
      </c>
      <c r="V144" s="2" t="s">
        <v>24</v>
      </c>
      <c r="W144" s="8" t="s">
        <v>56</v>
      </c>
      <c r="X144" s="9">
        <v>30</v>
      </c>
      <c r="Y144" s="2" t="s">
        <v>25</v>
      </c>
      <c r="Z144" s="2" t="s">
        <v>26</v>
      </c>
      <c r="AF144" s="2" t="s">
        <v>54</v>
      </c>
      <c r="AG144" s="8"/>
      <c r="AH144" s="48">
        <f ca="1">ROUND(ABS(IF($C$2&lt;=$C$3,(X151-X152)/X153,(Y151-Y152)/Y153)),2)</f>
        <v>3.8</v>
      </c>
      <c r="AI144" s="2" t="s">
        <v>25</v>
      </c>
      <c r="AK144" s="38" t="s">
        <v>44</v>
      </c>
      <c r="AL144" s="19" t="str">
        <f ca="1">AK$7</f>
        <v>23-24</v>
      </c>
      <c r="AN144" s="2" t="s">
        <v>24</v>
      </c>
      <c r="AO144" s="8" t="s">
        <v>56</v>
      </c>
      <c r="AP144" s="9">
        <v>30</v>
      </c>
      <c r="AQ144" s="2" t="s">
        <v>25</v>
      </c>
      <c r="AR144" s="2" t="s">
        <v>26</v>
      </c>
      <c r="AX144" s="2" t="s">
        <v>54</v>
      </c>
      <c r="AY144" s="8"/>
      <c r="AZ144" s="48">
        <f ca="1">ROUND(ABS(IF($C$2&lt;=$C$3,(AP151-AP152)/AP153,(AQ151-AQ152)/AQ153)),2)</f>
        <v>3.2</v>
      </c>
      <c r="BA144" s="2" t="s">
        <v>25</v>
      </c>
      <c r="BC144" s="38" t="s">
        <v>44</v>
      </c>
      <c r="BD144" s="19" t="str">
        <f ca="1">BC$7</f>
        <v>24-25</v>
      </c>
      <c r="BF144" s="2" t="s">
        <v>24</v>
      </c>
      <c r="BG144" s="8" t="s">
        <v>56</v>
      </c>
      <c r="BH144" s="9">
        <v>30</v>
      </c>
      <c r="BI144" s="2" t="s">
        <v>25</v>
      </c>
      <c r="BJ144" s="2" t="s">
        <v>26</v>
      </c>
      <c r="BP144" s="2" t="s">
        <v>54</v>
      </c>
      <c r="BQ144" s="8"/>
      <c r="BR144" s="48">
        <f ca="1">ROUND(ABS(IF($C$2&lt;=$C$3,(BH151-BH152)/BH153,(BI151-BI152)/BI153)),2)</f>
        <v>3.2</v>
      </c>
      <c r="BS144" s="2" t="s">
        <v>25</v>
      </c>
      <c r="BU144" s="38" t="s">
        <v>44</v>
      </c>
      <c r="BV144" s="19" t="str">
        <f ca="1">BU$7</f>
        <v>25-26</v>
      </c>
      <c r="BX144" s="2" t="s">
        <v>24</v>
      </c>
      <c r="BY144" s="8" t="s">
        <v>56</v>
      </c>
      <c r="BZ144" s="9">
        <v>30</v>
      </c>
      <c r="CA144" s="2" t="s">
        <v>25</v>
      </c>
      <c r="CB144" s="2" t="s">
        <v>26</v>
      </c>
      <c r="CH144" s="2" t="s">
        <v>54</v>
      </c>
      <c r="CI144" s="8"/>
      <c r="CJ144" s="48">
        <f ca="1">ROUND(ABS(IF($C$2&lt;=$C$3,(BZ151-BZ152)/BZ153,(CA151-CA152)/CA153)),2)</f>
        <v>4.2</v>
      </c>
      <c r="CK144" s="2" t="s">
        <v>25</v>
      </c>
      <c r="CM144" s="38" t="s">
        <v>44</v>
      </c>
      <c r="CN144" s="19" t="str">
        <f ca="1">CM$7</f>
        <v>26-27</v>
      </c>
      <c r="CP144" s="2" t="s">
        <v>24</v>
      </c>
      <c r="CQ144" s="8" t="s">
        <v>56</v>
      </c>
      <c r="CR144" s="9">
        <v>30</v>
      </c>
      <c r="CS144" s="2" t="s">
        <v>25</v>
      </c>
      <c r="CT144" s="2" t="s">
        <v>26</v>
      </c>
      <c r="CZ144" s="2" t="s">
        <v>54</v>
      </c>
      <c r="DA144" s="8"/>
      <c r="DB144" s="48">
        <f ca="1">ROUND(ABS(IF($C$2&lt;=$C$3,(CR151-CR152)/CR153,(CS151-CS152)/CS153)),2)</f>
        <v>3.6</v>
      </c>
      <c r="DC144" s="2" t="s">
        <v>25</v>
      </c>
      <c r="DE144" s="38" t="s">
        <v>44</v>
      </c>
      <c r="DF144" s="19" t="str">
        <f ca="1">DE$7</f>
        <v>-</v>
      </c>
      <c r="DH144" s="2" t="s">
        <v>24</v>
      </c>
      <c r="DI144" s="8" t="s">
        <v>56</v>
      </c>
      <c r="DJ144" s="9">
        <v>30</v>
      </c>
      <c r="DK144" s="2" t="s">
        <v>25</v>
      </c>
      <c r="DL144" s="2" t="s">
        <v>26</v>
      </c>
      <c r="DR144" s="2" t="s">
        <v>54</v>
      </c>
      <c r="DS144" s="8"/>
      <c r="DT144" s="48">
        <f ca="1">ROUND(ABS(IF($C$2&lt;=$C$3,(DJ151-DJ152)/DJ153,(DK151-DK152)/DK153)),2)</f>
        <v>3.6</v>
      </c>
      <c r="DU144" s="2" t="s">
        <v>25</v>
      </c>
    </row>
    <row r="145" spans="1:125" x14ac:dyDescent="0.35">
      <c r="A145" s="2" t="s">
        <v>68</v>
      </c>
      <c r="B145" s="19">
        <f>MAX(1,B117-1)</f>
        <v>1</v>
      </c>
      <c r="E145" s="8" t="s">
        <v>57</v>
      </c>
      <c r="F145" s="9">
        <v>60</v>
      </c>
      <c r="G145" s="2" t="s">
        <v>25</v>
      </c>
      <c r="H145" s="2" t="s">
        <v>27</v>
      </c>
      <c r="O145" s="8" t="s">
        <v>32</v>
      </c>
      <c r="P145" s="19">
        <f ca="1">ROUND(ABS((D153-D154)/P144),2)</f>
        <v>17.48</v>
      </c>
      <c r="Q145" s="17" t="s">
        <v>55</v>
      </c>
      <c r="S145" s="38" t="s">
        <v>68</v>
      </c>
      <c r="T145" s="19">
        <f>MAX(1,T117-1)</f>
        <v>1</v>
      </c>
      <c r="W145" s="8" t="s">
        <v>57</v>
      </c>
      <c r="X145" s="9">
        <v>60</v>
      </c>
      <c r="Y145" s="2" t="s">
        <v>25</v>
      </c>
      <c r="Z145" s="2" t="s">
        <v>27</v>
      </c>
      <c r="AG145" s="8" t="s">
        <v>32</v>
      </c>
      <c r="AH145" s="19">
        <f ca="1">ROUND(ABS((V153-V154)/AH144),2)</f>
        <v>17.48</v>
      </c>
      <c r="AI145" s="17" t="s">
        <v>55</v>
      </c>
      <c r="AK145" s="38" t="s">
        <v>68</v>
      </c>
      <c r="AL145" s="19">
        <f>MAX(1,AL117-1)</f>
        <v>1</v>
      </c>
      <c r="AO145" s="8" t="s">
        <v>57</v>
      </c>
      <c r="AP145" s="9">
        <v>60</v>
      </c>
      <c r="AQ145" s="2" t="s">
        <v>25</v>
      </c>
      <c r="AR145" s="2" t="s">
        <v>27</v>
      </c>
      <c r="AY145" s="8" t="s">
        <v>32</v>
      </c>
      <c r="AZ145" s="19">
        <f ca="1">ROUND(ABS((AN153-AN154)/AZ144),2)</f>
        <v>39.200000000000003</v>
      </c>
      <c r="BA145" s="17" t="s">
        <v>55</v>
      </c>
      <c r="BC145" s="38" t="s">
        <v>68</v>
      </c>
      <c r="BD145" s="19">
        <f>MAX(1,BD117-1)</f>
        <v>1</v>
      </c>
      <c r="BG145" s="8" t="s">
        <v>57</v>
      </c>
      <c r="BH145" s="9">
        <v>60</v>
      </c>
      <c r="BI145" s="2" t="s">
        <v>25</v>
      </c>
      <c r="BJ145" s="2" t="s">
        <v>27</v>
      </c>
      <c r="BQ145" s="8" t="s">
        <v>32</v>
      </c>
      <c r="BR145" s="19">
        <f ca="1">ROUND(ABS((BF153-BF154)/BR144),2)</f>
        <v>34.479999999999997</v>
      </c>
      <c r="BS145" s="17" t="s">
        <v>55</v>
      </c>
      <c r="BU145" s="38" t="s">
        <v>68</v>
      </c>
      <c r="BV145" s="19">
        <f>MAX(1,BV117-1)</f>
        <v>1</v>
      </c>
      <c r="BY145" s="8" t="s">
        <v>57</v>
      </c>
      <c r="BZ145" s="9">
        <v>60</v>
      </c>
      <c r="CA145" s="2" t="s">
        <v>25</v>
      </c>
      <c r="CB145" s="2" t="s">
        <v>27</v>
      </c>
      <c r="CI145" s="8" t="s">
        <v>32</v>
      </c>
      <c r="CJ145" s="19">
        <f ca="1">ROUND(ABS((BX153-BX154)/CJ144),2)</f>
        <v>34.479999999999997</v>
      </c>
      <c r="CK145" s="17" t="s">
        <v>55</v>
      </c>
      <c r="CM145" s="38" t="s">
        <v>68</v>
      </c>
      <c r="CN145" s="19">
        <f>MAX(1,CN117-1)</f>
        <v>1</v>
      </c>
      <c r="CQ145" s="8" t="s">
        <v>57</v>
      </c>
      <c r="CR145" s="9">
        <v>60</v>
      </c>
      <c r="CS145" s="2" t="s">
        <v>25</v>
      </c>
      <c r="CT145" s="2" t="s">
        <v>27</v>
      </c>
      <c r="DA145" s="8" t="s">
        <v>32</v>
      </c>
      <c r="DB145" s="19">
        <f ca="1">ROUND(ABS((CP153-CP154)/DB144),2)</f>
        <v>34.479999999999997</v>
      </c>
      <c r="DC145" s="17" t="s">
        <v>55</v>
      </c>
      <c r="DE145" s="38" t="s">
        <v>68</v>
      </c>
      <c r="DF145" s="19">
        <f>MAX(1,DF117-1)</f>
        <v>1</v>
      </c>
      <c r="DI145" s="8" t="s">
        <v>57</v>
      </c>
      <c r="DJ145" s="9">
        <v>60</v>
      </c>
      <c r="DK145" s="2" t="s">
        <v>25</v>
      </c>
      <c r="DL145" s="2" t="s">
        <v>27</v>
      </c>
      <c r="DS145" s="8" t="s">
        <v>32</v>
      </c>
      <c r="DT145" s="19">
        <f ca="1">ROUND(ABS((DH153-DH154)/DT144),2)</f>
        <v>34.479999999999997</v>
      </c>
      <c r="DU145" s="17" t="s">
        <v>55</v>
      </c>
    </row>
    <row r="146" spans="1:125" x14ac:dyDescent="0.35">
      <c r="B146" s="25" t="str">
        <f>IF(B145=B117,"duplicato","")</f>
        <v/>
      </c>
      <c r="E146" s="8" t="s">
        <v>28</v>
      </c>
      <c r="F146" s="42">
        <f>$N$4</f>
        <v>4</v>
      </c>
      <c r="G146" s="2" t="s">
        <v>25</v>
      </c>
      <c r="H146" s="2" t="s">
        <v>29</v>
      </c>
      <c r="O146" s="8" t="s">
        <v>33</v>
      </c>
      <c r="P146" s="19">
        <f ca="1">ROUND(ABS((E153-E154)/P144),2)</f>
        <v>12.5</v>
      </c>
      <c r="Q146" s="17" t="s">
        <v>55</v>
      </c>
      <c r="S146" s="38"/>
      <c r="T146" s="25" t="str">
        <f>IF(T145=T117,"duplicato","")</f>
        <v/>
      </c>
      <c r="W146" s="8" t="s">
        <v>28</v>
      </c>
      <c r="X146" s="42">
        <f>$N$4</f>
        <v>4</v>
      </c>
      <c r="Y146" s="2" t="s">
        <v>25</v>
      </c>
      <c r="Z146" s="2" t="s">
        <v>29</v>
      </c>
      <c r="AG146" s="8" t="s">
        <v>33</v>
      </c>
      <c r="AH146" s="19">
        <f ca="1">ROUND(ABS((W153-W154)/AH144),2)</f>
        <v>12.5</v>
      </c>
      <c r="AI146" s="17" t="s">
        <v>55</v>
      </c>
      <c r="AK146" s="38"/>
      <c r="AL146" s="25" t="str">
        <f>IF(AL145=AL117,"duplicato","")</f>
        <v/>
      </c>
      <c r="AO146" s="8" t="s">
        <v>28</v>
      </c>
      <c r="AP146" s="42">
        <f>$N$4</f>
        <v>4</v>
      </c>
      <c r="AQ146" s="2" t="s">
        <v>25</v>
      </c>
      <c r="AR146" s="2" t="s">
        <v>29</v>
      </c>
      <c r="AY146" s="8" t="s">
        <v>33</v>
      </c>
      <c r="AZ146" s="19">
        <f ca="1">ROUND(ABS((AO153-AO154)/AZ144),2)</f>
        <v>25.28</v>
      </c>
      <c r="BA146" s="17" t="s">
        <v>55</v>
      </c>
      <c r="BC146" s="38"/>
      <c r="BD146" s="25" t="str">
        <f>IF(BD145=BD117,"duplicato","")</f>
        <v/>
      </c>
      <c r="BG146" s="8" t="s">
        <v>28</v>
      </c>
      <c r="BH146" s="42">
        <f>$N$4</f>
        <v>4</v>
      </c>
      <c r="BI146" s="2" t="s">
        <v>25</v>
      </c>
      <c r="BJ146" s="2" t="s">
        <v>29</v>
      </c>
      <c r="BQ146" s="8" t="s">
        <v>33</v>
      </c>
      <c r="BR146" s="19">
        <f ca="1">ROUND(ABS((BG153-BG154)/BR144),2)</f>
        <v>22.36</v>
      </c>
      <c r="BS146" s="17" t="s">
        <v>55</v>
      </c>
      <c r="BU146" s="38"/>
      <c r="BV146" s="25" t="str">
        <f>IF(BV145=BV117,"duplicato","")</f>
        <v/>
      </c>
      <c r="BY146" s="8" t="s">
        <v>28</v>
      </c>
      <c r="BZ146" s="42">
        <f>$N$4</f>
        <v>4</v>
      </c>
      <c r="CA146" s="2" t="s">
        <v>25</v>
      </c>
      <c r="CB146" s="2" t="s">
        <v>29</v>
      </c>
      <c r="CI146" s="8" t="s">
        <v>33</v>
      </c>
      <c r="CJ146" s="19">
        <f ca="1">ROUND(ABS((BY153-BY154)/CJ144),2)</f>
        <v>22.36</v>
      </c>
      <c r="CK146" s="17" t="s">
        <v>55</v>
      </c>
      <c r="CM146" s="38"/>
      <c r="CN146" s="25" t="str">
        <f>IF(CN145=CN117,"duplicato","")</f>
        <v/>
      </c>
      <c r="CQ146" s="8" t="s">
        <v>28</v>
      </c>
      <c r="CR146" s="42">
        <f>$N$4</f>
        <v>4</v>
      </c>
      <c r="CS146" s="2" t="s">
        <v>25</v>
      </c>
      <c r="CT146" s="2" t="s">
        <v>29</v>
      </c>
      <c r="DA146" s="8" t="s">
        <v>33</v>
      </c>
      <c r="DB146" s="19">
        <f ca="1">ROUND(ABS((CQ153-CQ154)/DB144),2)</f>
        <v>22.36</v>
      </c>
      <c r="DC146" s="17" t="s">
        <v>55</v>
      </c>
      <c r="DE146" s="38"/>
      <c r="DF146" s="25" t="str">
        <f>IF(DF145=DF117,"duplicato","")</f>
        <v/>
      </c>
      <c r="DI146" s="8" t="s">
        <v>28</v>
      </c>
      <c r="DJ146" s="42">
        <f>$N$4</f>
        <v>4</v>
      </c>
      <c r="DK146" s="2" t="s">
        <v>25</v>
      </c>
      <c r="DL146" s="2" t="s">
        <v>29</v>
      </c>
      <c r="DS146" s="8" t="s">
        <v>33</v>
      </c>
      <c r="DT146" s="19">
        <f ca="1">ROUND(ABS((DI153-DI154)/DT144),2)</f>
        <v>22.36</v>
      </c>
      <c r="DU146" s="17" t="s">
        <v>55</v>
      </c>
    </row>
    <row r="147" spans="1:125" x14ac:dyDescent="0.35">
      <c r="E147" s="8" t="s">
        <v>47</v>
      </c>
      <c r="F147" s="9">
        <v>35</v>
      </c>
      <c r="G147" s="2" t="s">
        <v>25</v>
      </c>
      <c r="H147" s="2" t="s">
        <v>49</v>
      </c>
      <c r="S147" s="38"/>
      <c r="W147" s="8" t="s">
        <v>47</v>
      </c>
      <c r="X147" s="9">
        <v>35</v>
      </c>
      <c r="Y147" s="2" t="s">
        <v>25</v>
      </c>
      <c r="Z147" s="2" t="s">
        <v>49</v>
      </c>
      <c r="AK147" s="38"/>
      <c r="AO147" s="8" t="s">
        <v>47</v>
      </c>
      <c r="AP147" s="9">
        <v>35</v>
      </c>
      <c r="AQ147" s="2" t="s">
        <v>25</v>
      </c>
      <c r="AR147" s="2" t="s">
        <v>49</v>
      </c>
      <c r="BC147" s="38"/>
      <c r="BG147" s="8" t="s">
        <v>47</v>
      </c>
      <c r="BH147" s="9">
        <v>15</v>
      </c>
      <c r="BI147" s="2" t="s">
        <v>25</v>
      </c>
      <c r="BJ147" s="2" t="s">
        <v>49</v>
      </c>
      <c r="BU147" s="38"/>
      <c r="BY147" s="8" t="s">
        <v>47</v>
      </c>
      <c r="BZ147" s="9">
        <v>35</v>
      </c>
      <c r="CA147" s="2" t="s">
        <v>25</v>
      </c>
      <c r="CB147" s="2" t="s">
        <v>49</v>
      </c>
      <c r="CM147" s="38"/>
      <c r="CQ147" s="8" t="s">
        <v>47</v>
      </c>
      <c r="CR147" s="9">
        <v>35</v>
      </c>
      <c r="CS147" s="2" t="s">
        <v>25</v>
      </c>
      <c r="CT147" s="2" t="s">
        <v>49</v>
      </c>
      <c r="DE147" s="38"/>
      <c r="DI147" s="8" t="s">
        <v>47</v>
      </c>
      <c r="DJ147" s="9">
        <v>35</v>
      </c>
      <c r="DK147" s="2" t="s">
        <v>25</v>
      </c>
      <c r="DL147" s="2" t="s">
        <v>49</v>
      </c>
    </row>
    <row r="148" spans="1:125" x14ac:dyDescent="0.35">
      <c r="E148" s="8" t="s">
        <v>48</v>
      </c>
      <c r="F148" s="9">
        <v>35</v>
      </c>
      <c r="G148" s="2" t="s">
        <v>25</v>
      </c>
      <c r="H148" s="2" t="s">
        <v>50</v>
      </c>
      <c r="S148" s="38"/>
      <c r="W148" s="8" t="s">
        <v>48</v>
      </c>
      <c r="X148" s="9">
        <v>35</v>
      </c>
      <c r="Y148" s="2" t="s">
        <v>25</v>
      </c>
      <c r="Z148" s="2" t="s">
        <v>50</v>
      </c>
      <c r="AK148" s="38"/>
      <c r="AO148" s="8" t="s">
        <v>48</v>
      </c>
      <c r="AP148" s="9">
        <v>15</v>
      </c>
      <c r="AQ148" s="2" t="s">
        <v>25</v>
      </c>
      <c r="AR148" s="2" t="s">
        <v>50</v>
      </c>
      <c r="BC148" s="38"/>
      <c r="BG148" s="8" t="s">
        <v>48</v>
      </c>
      <c r="BH148" s="9">
        <v>35</v>
      </c>
      <c r="BI148" s="2" t="s">
        <v>25</v>
      </c>
      <c r="BJ148" s="2" t="s">
        <v>50</v>
      </c>
      <c r="BU148" s="38"/>
      <c r="BY148" s="8" t="s">
        <v>48</v>
      </c>
      <c r="BZ148" s="9">
        <v>35</v>
      </c>
      <c r="CA148" s="2" t="s">
        <v>25</v>
      </c>
      <c r="CB148" s="2" t="s">
        <v>50</v>
      </c>
      <c r="CM148" s="38"/>
      <c r="CQ148" s="8" t="s">
        <v>48</v>
      </c>
      <c r="CR148" s="9">
        <v>15</v>
      </c>
      <c r="CS148" s="2" t="s">
        <v>25</v>
      </c>
      <c r="CT148" s="2" t="s">
        <v>50</v>
      </c>
      <c r="DE148" s="38"/>
      <c r="DI148" s="8" t="s">
        <v>48</v>
      </c>
      <c r="DJ148" s="9">
        <v>35</v>
      </c>
      <c r="DK148" s="2" t="s">
        <v>25</v>
      </c>
      <c r="DL148" s="2" t="s">
        <v>50</v>
      </c>
    </row>
    <row r="149" spans="1:125" x14ac:dyDescent="0.35">
      <c r="S149" s="38"/>
      <c r="AK149" s="38"/>
      <c r="BC149" s="38"/>
      <c r="BU149" s="38"/>
      <c r="CM149" s="38"/>
      <c r="DE149" s="38"/>
    </row>
    <row r="150" spans="1:125" x14ac:dyDescent="0.35">
      <c r="A150" s="2" t="s">
        <v>30</v>
      </c>
      <c r="D150" s="20" t="s">
        <v>32</v>
      </c>
      <c r="E150" s="20" t="s">
        <v>33</v>
      </c>
      <c r="F150" s="20" t="s">
        <v>34</v>
      </c>
      <c r="G150" s="20" t="s">
        <v>35</v>
      </c>
      <c r="H150" s="20" t="s">
        <v>36</v>
      </c>
      <c r="I150" s="20" t="s">
        <v>37</v>
      </c>
      <c r="J150" s="23" t="s">
        <v>39</v>
      </c>
      <c r="K150" s="23" t="s">
        <v>40</v>
      </c>
      <c r="L150" s="23" t="s">
        <v>41</v>
      </c>
      <c r="M150" s="23" t="s">
        <v>42</v>
      </c>
      <c r="N150" s="23" t="s">
        <v>53</v>
      </c>
      <c r="O150" s="20" t="s">
        <v>32</v>
      </c>
      <c r="P150" s="23" t="s">
        <v>51</v>
      </c>
      <c r="Q150" s="23" t="s">
        <v>52</v>
      </c>
      <c r="S150" s="38" t="s">
        <v>30</v>
      </c>
      <c r="V150" s="20" t="s">
        <v>32</v>
      </c>
      <c r="W150" s="20" t="s">
        <v>33</v>
      </c>
      <c r="X150" s="20" t="s">
        <v>34</v>
      </c>
      <c r="Y150" s="20" t="s">
        <v>35</v>
      </c>
      <c r="Z150" s="20" t="s">
        <v>36</v>
      </c>
      <c r="AA150" s="20" t="s">
        <v>37</v>
      </c>
      <c r="AB150" s="23" t="s">
        <v>39</v>
      </c>
      <c r="AC150" s="23" t="s">
        <v>40</v>
      </c>
      <c r="AD150" s="23" t="s">
        <v>41</v>
      </c>
      <c r="AE150" s="23" t="s">
        <v>42</v>
      </c>
      <c r="AF150" s="23" t="s">
        <v>53</v>
      </c>
      <c r="AG150" s="20" t="s">
        <v>32</v>
      </c>
      <c r="AH150" s="23" t="s">
        <v>51</v>
      </c>
      <c r="AI150" s="23" t="s">
        <v>52</v>
      </c>
      <c r="AK150" s="38" t="s">
        <v>30</v>
      </c>
      <c r="AN150" s="20" t="s">
        <v>32</v>
      </c>
      <c r="AO150" s="20" t="s">
        <v>33</v>
      </c>
      <c r="AP150" s="20" t="s">
        <v>34</v>
      </c>
      <c r="AQ150" s="20" t="s">
        <v>35</v>
      </c>
      <c r="AR150" s="20" t="s">
        <v>36</v>
      </c>
      <c r="AS150" s="20" t="s">
        <v>37</v>
      </c>
      <c r="AT150" s="23" t="s">
        <v>39</v>
      </c>
      <c r="AU150" s="23" t="s">
        <v>40</v>
      </c>
      <c r="AV150" s="23" t="s">
        <v>41</v>
      </c>
      <c r="AW150" s="23" t="s">
        <v>42</v>
      </c>
      <c r="AX150" s="23" t="s">
        <v>53</v>
      </c>
      <c r="AY150" s="20" t="s">
        <v>32</v>
      </c>
      <c r="AZ150" s="23" t="s">
        <v>51</v>
      </c>
      <c r="BA150" s="23" t="s">
        <v>52</v>
      </c>
      <c r="BC150" s="38" t="s">
        <v>30</v>
      </c>
      <c r="BF150" s="20" t="s">
        <v>32</v>
      </c>
      <c r="BG150" s="20" t="s">
        <v>33</v>
      </c>
      <c r="BH150" s="20" t="s">
        <v>34</v>
      </c>
      <c r="BI150" s="20" t="s">
        <v>35</v>
      </c>
      <c r="BJ150" s="20" t="s">
        <v>36</v>
      </c>
      <c r="BK150" s="20" t="s">
        <v>37</v>
      </c>
      <c r="BL150" s="23" t="s">
        <v>39</v>
      </c>
      <c r="BM150" s="23" t="s">
        <v>40</v>
      </c>
      <c r="BN150" s="23" t="s">
        <v>41</v>
      </c>
      <c r="BO150" s="23" t="s">
        <v>42</v>
      </c>
      <c r="BP150" s="23" t="s">
        <v>53</v>
      </c>
      <c r="BQ150" s="20" t="s">
        <v>32</v>
      </c>
      <c r="BR150" s="23" t="s">
        <v>51</v>
      </c>
      <c r="BS150" s="23" t="s">
        <v>52</v>
      </c>
      <c r="BU150" s="38" t="s">
        <v>30</v>
      </c>
      <c r="BX150" s="20" t="s">
        <v>32</v>
      </c>
      <c r="BY150" s="20" t="s">
        <v>33</v>
      </c>
      <c r="BZ150" s="20" t="s">
        <v>34</v>
      </c>
      <c r="CA150" s="20" t="s">
        <v>35</v>
      </c>
      <c r="CB150" s="20" t="s">
        <v>36</v>
      </c>
      <c r="CC150" s="20" t="s">
        <v>37</v>
      </c>
      <c r="CD150" s="23" t="s">
        <v>39</v>
      </c>
      <c r="CE150" s="23" t="s">
        <v>40</v>
      </c>
      <c r="CF150" s="23" t="s">
        <v>41</v>
      </c>
      <c r="CG150" s="23" t="s">
        <v>42</v>
      </c>
      <c r="CH150" s="23" t="s">
        <v>53</v>
      </c>
      <c r="CI150" s="20" t="s">
        <v>32</v>
      </c>
      <c r="CJ150" s="23" t="s">
        <v>51</v>
      </c>
      <c r="CK150" s="23" t="s">
        <v>52</v>
      </c>
      <c r="CM150" s="38" t="s">
        <v>30</v>
      </c>
      <c r="CP150" s="20" t="s">
        <v>32</v>
      </c>
      <c r="CQ150" s="20" t="s">
        <v>33</v>
      </c>
      <c r="CR150" s="20" t="s">
        <v>34</v>
      </c>
      <c r="CS150" s="20" t="s">
        <v>35</v>
      </c>
      <c r="CT150" s="20" t="s">
        <v>36</v>
      </c>
      <c r="CU150" s="20" t="s">
        <v>37</v>
      </c>
      <c r="CV150" s="23" t="s">
        <v>39</v>
      </c>
      <c r="CW150" s="23" t="s">
        <v>40</v>
      </c>
      <c r="CX150" s="23" t="s">
        <v>41</v>
      </c>
      <c r="CY150" s="23" t="s">
        <v>42</v>
      </c>
      <c r="CZ150" s="23" t="s">
        <v>53</v>
      </c>
      <c r="DA150" s="20" t="s">
        <v>32</v>
      </c>
      <c r="DB150" s="23" t="s">
        <v>51</v>
      </c>
      <c r="DC150" s="23" t="s">
        <v>52</v>
      </c>
      <c r="DE150" s="38" t="s">
        <v>30</v>
      </c>
      <c r="DH150" s="20" t="s">
        <v>32</v>
      </c>
      <c r="DI150" s="20" t="s">
        <v>33</v>
      </c>
      <c r="DJ150" s="20" t="s">
        <v>34</v>
      </c>
      <c r="DK150" s="20" t="s">
        <v>35</v>
      </c>
      <c r="DL150" s="20" t="s">
        <v>36</v>
      </c>
      <c r="DM150" s="20" t="s">
        <v>37</v>
      </c>
      <c r="DN150" s="23" t="s">
        <v>39</v>
      </c>
      <c r="DO150" s="23" t="s">
        <v>40</v>
      </c>
      <c r="DP150" s="23" t="s">
        <v>41</v>
      </c>
      <c r="DQ150" s="23" t="s">
        <v>42</v>
      </c>
      <c r="DR150" s="23" t="s">
        <v>53</v>
      </c>
      <c r="DS150" s="20" t="s">
        <v>32</v>
      </c>
      <c r="DT150" s="23" t="s">
        <v>51</v>
      </c>
      <c r="DU150" s="23" t="s">
        <v>52</v>
      </c>
    </row>
    <row r="151" spans="1:125" x14ac:dyDescent="0.35">
      <c r="A151" s="8" t="s">
        <v>31</v>
      </c>
      <c r="B151" s="8">
        <f>($H$2-B145)*4+1</f>
        <v>17</v>
      </c>
      <c r="C151" s="8" t="s">
        <v>11</v>
      </c>
      <c r="D151" s="6">
        <f ca="1">INDEX(E$7:E$30,B151,1)</f>
        <v>-29.2</v>
      </c>
      <c r="E151" s="6">
        <f ca="1">INDEX(F$7:F$30,B151,1)</f>
        <v>-20.341999999999999</v>
      </c>
      <c r="F151" s="6">
        <f ca="1">INDEX(G$7:G$30,B151,1)</f>
        <v>194.61099999999999</v>
      </c>
      <c r="G151" s="6">
        <f ca="1">INDEX(H$7:H$30,B151,1)</f>
        <v>68.379000000000005</v>
      </c>
      <c r="H151" s="6">
        <f ca="1">INDEX(I$7:I$30,B151,1)</f>
        <v>11.095000000000001</v>
      </c>
      <c r="I151" s="6">
        <f ca="1">INDEX(J$7:J$30,B151,1)</f>
        <v>16.323</v>
      </c>
      <c r="J151" s="24">
        <f ca="1">(ABS(F151)+ABS(H151))*SIGN(F151)</f>
        <v>205.70599999999999</v>
      </c>
      <c r="K151" s="24">
        <f ca="1">(ABS(G151)+ABS(I151))*SIGN(G151)</f>
        <v>84.701999999999998</v>
      </c>
      <c r="L151" s="24">
        <f ca="1">(ABS(J151)+0.3*ABS(K151))*SIGN(J151)</f>
        <v>231.11659999999998</v>
      </c>
      <c r="M151" s="24">
        <f t="shared" ref="M151:M154" ca="1" si="598">(ABS(K151)+0.3*ABS(J151))*SIGN(K151)</f>
        <v>146.41379999999998</v>
      </c>
      <c r="N151" s="24">
        <f ca="1">IF($C$2&lt;=$C$3,L151,M151)</f>
        <v>231.11659999999998</v>
      </c>
      <c r="O151" s="48">
        <f ca="1">D151</f>
        <v>-29.2</v>
      </c>
      <c r="P151" s="48">
        <f ca="1">E151+N151</f>
        <v>210.77459999999996</v>
      </c>
      <c r="Q151" s="48">
        <f ca="1">E151-N151</f>
        <v>-251.45859999999999</v>
      </c>
      <c r="S151" s="39" t="s">
        <v>31</v>
      </c>
      <c r="T151" s="8">
        <f>($H$2-T145)*4+1</f>
        <v>17</v>
      </c>
      <c r="U151" s="8" t="s">
        <v>11</v>
      </c>
      <c r="V151" s="6">
        <f ca="1">INDEX(W$7:W$30,T151,1)</f>
        <v>-15.053000000000001</v>
      </c>
      <c r="W151" s="6">
        <f ca="1">INDEX(X$7:X$30,T151,1)</f>
        <v>-11.558999999999999</v>
      </c>
      <c r="X151" s="6">
        <f ca="1">INDEX(Y$7:Y$30,T151,1)</f>
        <v>185.99700000000001</v>
      </c>
      <c r="Y151" s="6">
        <f ca="1">INDEX(Z$7:Z$30,T151,1)</f>
        <v>65.512</v>
      </c>
      <c r="Z151" s="6">
        <f ca="1">INDEX(AA$7:AA$30,T151,1)</f>
        <v>10.624000000000001</v>
      </c>
      <c r="AA151" s="6">
        <f ca="1">INDEX(AB$7:AB$30,T151,1)</f>
        <v>15.63</v>
      </c>
      <c r="AB151" s="24">
        <f ca="1">(ABS(X151)+ABS(Z151))*SIGN(X151)</f>
        <v>196.62100000000001</v>
      </c>
      <c r="AC151" s="24">
        <f ca="1">(ABS(Y151)+ABS(AA151))*SIGN(Y151)</f>
        <v>81.141999999999996</v>
      </c>
      <c r="AD151" s="24">
        <f ca="1">(ABS(AB151)+0.3*ABS(AC151))*SIGN(AB151)</f>
        <v>220.96360000000001</v>
      </c>
      <c r="AE151" s="24">
        <f t="shared" ref="AE151:AE154" ca="1" si="599">(ABS(AC151)+0.3*ABS(AB151))*SIGN(AC151)</f>
        <v>140.1283</v>
      </c>
      <c r="AF151" s="24">
        <f ca="1">IF($C$2&lt;=$C$3,AD151,AE151)</f>
        <v>220.96360000000001</v>
      </c>
      <c r="AG151" s="48">
        <f ca="1">V151</f>
        <v>-15.053000000000001</v>
      </c>
      <c r="AH151" s="48">
        <f ca="1">W151+AF151</f>
        <v>209.40460000000002</v>
      </c>
      <c r="AI151" s="48">
        <f ca="1">W151-AF151</f>
        <v>-232.52260000000001</v>
      </c>
      <c r="AK151" s="39" t="s">
        <v>31</v>
      </c>
      <c r="AL151" s="8">
        <f>($H$2-AL145)*4+1</f>
        <v>17</v>
      </c>
      <c r="AM151" s="8" t="s">
        <v>11</v>
      </c>
      <c r="AN151" s="6">
        <f ca="1">INDEX(AO$7:AO$30,AL151,1)</f>
        <v>-29.457999999999998</v>
      </c>
      <c r="AO151" s="6">
        <f ca="1">INDEX(AP$7:AP$30,AL151,1)</f>
        <v>-19.189</v>
      </c>
      <c r="AP151" s="6">
        <f ca="1">INDEX(AQ$7:AQ$30,AL151,1)</f>
        <v>158.512</v>
      </c>
      <c r="AQ151" s="6">
        <f ca="1">INDEX(AR$7:AR$30,AL151,1)</f>
        <v>55.936999999999998</v>
      </c>
      <c r="AR151" s="6">
        <f ca="1">INDEX(AS$7:AS$30,AL151,1)</f>
        <v>9.0719999999999992</v>
      </c>
      <c r="AS151" s="6">
        <f ca="1">INDEX(AT$7:AT$30,AL151,1)</f>
        <v>13.347</v>
      </c>
      <c r="AT151" s="24">
        <f ca="1">(ABS(AP151)+ABS(AR151))*SIGN(AP151)</f>
        <v>167.584</v>
      </c>
      <c r="AU151" s="24">
        <f ca="1">(ABS(AQ151)+ABS(AS151))*SIGN(AQ151)</f>
        <v>69.283999999999992</v>
      </c>
      <c r="AV151" s="24">
        <f ca="1">(ABS(AT151)+0.3*ABS(AU151))*SIGN(AT151)</f>
        <v>188.36920000000001</v>
      </c>
      <c r="AW151" s="24">
        <f t="shared" ref="AW151:AW154" ca="1" si="600">(ABS(AU151)+0.3*ABS(AT151))*SIGN(AU151)</f>
        <v>119.55919999999999</v>
      </c>
      <c r="AX151" s="24">
        <f ca="1">IF($C$2&lt;=$C$3,AV151,AW151)</f>
        <v>188.36920000000001</v>
      </c>
      <c r="AY151" s="48">
        <f ca="1">AN151</f>
        <v>-29.457999999999998</v>
      </c>
      <c r="AZ151" s="48">
        <f ca="1">AO151+AX151</f>
        <v>169.18020000000001</v>
      </c>
      <c r="BA151" s="48">
        <f ca="1">AO151-AX151</f>
        <v>-207.5582</v>
      </c>
      <c r="BC151" s="39" t="s">
        <v>31</v>
      </c>
      <c r="BD151" s="8">
        <f>($H$2-BD145)*4+1</f>
        <v>17</v>
      </c>
      <c r="BE151" s="8" t="s">
        <v>11</v>
      </c>
      <c r="BF151" s="6">
        <f ca="1">INDEX(BG$7:BG$30,BD151,1)</f>
        <v>-33.649000000000001</v>
      </c>
      <c r="BG151" s="6">
        <f ca="1">INDEX(BH$7:BH$30,BD151,1)</f>
        <v>-21.527000000000001</v>
      </c>
      <c r="BH151" s="6">
        <f ca="1">INDEX(BI$7:BI$30,BD151,1)</f>
        <v>82.778999999999996</v>
      </c>
      <c r="BI151" s="6">
        <f ca="1">INDEX(BJ$7:BJ$30,BD151,1)</f>
        <v>29.306999999999999</v>
      </c>
      <c r="BJ151" s="6">
        <f ca="1">INDEX(BK$7:BK$30,BD151,1)</f>
        <v>4.7460000000000004</v>
      </c>
      <c r="BK151" s="6">
        <f ca="1">INDEX(BL$7:BL$30,BD151,1)</f>
        <v>6.9820000000000002</v>
      </c>
      <c r="BL151" s="24">
        <f ca="1">(ABS(BH151)+ABS(BJ151))*SIGN(BH151)</f>
        <v>87.524999999999991</v>
      </c>
      <c r="BM151" s="24">
        <f ca="1">(ABS(BI151)+ABS(BK151))*SIGN(BI151)</f>
        <v>36.289000000000001</v>
      </c>
      <c r="BN151" s="24">
        <f ca="1">(ABS(BL151)+0.3*ABS(BM151))*SIGN(BL151)</f>
        <v>98.411699999999996</v>
      </c>
      <c r="BO151" s="24">
        <f t="shared" ref="BO151:BO154" ca="1" si="601">(ABS(BM151)+0.3*ABS(BL151))*SIGN(BM151)</f>
        <v>62.546499999999995</v>
      </c>
      <c r="BP151" s="24">
        <f ca="1">IF($C$2&lt;=$C$3,BN151,BO151)</f>
        <v>98.411699999999996</v>
      </c>
      <c r="BQ151" s="48">
        <f ca="1">BF151</f>
        <v>-33.649000000000001</v>
      </c>
      <c r="BR151" s="48">
        <f ca="1">BG151+BP151</f>
        <v>76.884699999999995</v>
      </c>
      <c r="BS151" s="48">
        <f ca="1">BG151-BP151</f>
        <v>-119.9387</v>
      </c>
      <c r="BU151" s="39" t="s">
        <v>31</v>
      </c>
      <c r="BV151" s="8">
        <f>($H$2-BV145)*4+1</f>
        <v>17</v>
      </c>
      <c r="BW151" s="8" t="s">
        <v>11</v>
      </c>
      <c r="BX151" s="6">
        <f ca="1">INDEX(BY$7:BY$30,BV151,1)</f>
        <v>-46.956000000000003</v>
      </c>
      <c r="BY151" s="6">
        <f ca="1">INDEX(BZ$7:BZ$30,BV151,1)</f>
        <v>-30.495000000000001</v>
      </c>
      <c r="BZ151" s="6">
        <f ca="1">INDEX(CA$7:CA$30,BV151,1)</f>
        <v>177.596</v>
      </c>
      <c r="CA151" s="6">
        <f ca="1">INDEX(CB$7:CB$30,BV151,1)</f>
        <v>62.534999999999997</v>
      </c>
      <c r="CB151" s="6">
        <f ca="1">INDEX(CC$7:CC$30,BV151,1)</f>
        <v>10.145</v>
      </c>
      <c r="CC151" s="6">
        <f ca="1">INDEX(CD$7:CD$30,BV151,1)</f>
        <v>14.925000000000001</v>
      </c>
      <c r="CD151" s="24">
        <f ca="1">(ABS(BZ151)+ABS(CB151))*SIGN(BZ151)</f>
        <v>187.74100000000001</v>
      </c>
      <c r="CE151" s="24">
        <f ca="1">(ABS(CA151)+ABS(CC151))*SIGN(CA151)</f>
        <v>77.459999999999994</v>
      </c>
      <c r="CF151" s="24">
        <f ca="1">(ABS(CD151)+0.3*ABS(CE151))*SIGN(CD151)</f>
        <v>210.97900000000001</v>
      </c>
      <c r="CG151" s="24">
        <f t="shared" ref="CG151:CG154" ca="1" si="602">(ABS(CE151)+0.3*ABS(CD151))*SIGN(CE151)</f>
        <v>133.78229999999999</v>
      </c>
      <c r="CH151" s="24">
        <f ca="1">IF($C$2&lt;=$C$3,CF151,CG151)</f>
        <v>210.97900000000001</v>
      </c>
      <c r="CI151" s="48">
        <f ca="1">BX151</f>
        <v>-46.956000000000003</v>
      </c>
      <c r="CJ151" s="48">
        <f ca="1">BY151+CH151</f>
        <v>180.48400000000001</v>
      </c>
      <c r="CK151" s="48">
        <f ca="1">BY151-CH151</f>
        <v>-241.47400000000002</v>
      </c>
      <c r="CM151" s="39" t="s">
        <v>31</v>
      </c>
      <c r="CN151" s="8">
        <f>($H$2-CN145)*4+1</f>
        <v>17</v>
      </c>
      <c r="CO151" s="8" t="s">
        <v>11</v>
      </c>
      <c r="CP151" s="6">
        <f ca="1">INDEX(CQ$7:CQ$30,CN151,1)</f>
        <v>-33.350999999999999</v>
      </c>
      <c r="CQ151" s="6">
        <f ca="1">INDEX(CR$7:CR$30,CN151,1)</f>
        <v>-21.997</v>
      </c>
      <c r="CR151" s="6">
        <f ca="1">INDEX(CS$7:CS$30,CN151,1)</f>
        <v>159.49799999999999</v>
      </c>
      <c r="CS151" s="6">
        <f ca="1">INDEX(CT$7:CT$30,CN151,1)</f>
        <v>56.155000000000001</v>
      </c>
      <c r="CT151" s="6">
        <f ca="1">INDEX(CU$7:CU$30,CN151,1)</f>
        <v>9.1010000000000009</v>
      </c>
      <c r="CU151" s="6">
        <f ca="1">INDEX(CV$7:CV$30,CN151,1)</f>
        <v>13.39</v>
      </c>
      <c r="CV151" s="24">
        <f ca="1">(ABS(CR151)+ABS(CT151))*SIGN(CR151)</f>
        <v>168.59899999999999</v>
      </c>
      <c r="CW151" s="24">
        <f ca="1">(ABS(CS151)+ABS(CU151))*SIGN(CS151)</f>
        <v>69.545000000000002</v>
      </c>
      <c r="CX151" s="24">
        <f ca="1">(ABS(CV151)+0.3*ABS(CW151))*SIGN(CV151)</f>
        <v>189.46249999999998</v>
      </c>
      <c r="CY151" s="24">
        <f t="shared" ref="CY151:CY154" ca="1" si="603">(ABS(CW151)+0.3*ABS(CV151))*SIGN(CW151)</f>
        <v>120.12469999999999</v>
      </c>
      <c r="CZ151" s="24">
        <f ca="1">IF($C$2&lt;=$C$3,CX151,CY151)</f>
        <v>189.46249999999998</v>
      </c>
      <c r="DA151" s="48">
        <f ca="1">CP151</f>
        <v>-33.350999999999999</v>
      </c>
      <c r="DB151" s="48">
        <f ca="1">CQ151+CZ151</f>
        <v>167.46549999999996</v>
      </c>
      <c r="DC151" s="48">
        <f ca="1">CQ151-CZ151</f>
        <v>-211.45949999999999</v>
      </c>
      <c r="DE151" s="39" t="s">
        <v>31</v>
      </c>
      <c r="DF151" s="8">
        <f>($H$2-DF145)*4+1</f>
        <v>17</v>
      </c>
      <c r="DG151" s="8" t="s">
        <v>11</v>
      </c>
      <c r="DH151" s="6">
        <f ca="1">INDEX(DI$7:DI$30,DF151,1)</f>
        <v>-33.350999999999999</v>
      </c>
      <c r="DI151" s="6">
        <f ca="1">INDEX(DJ$7:DJ$30,DF151,1)</f>
        <v>-21.997</v>
      </c>
      <c r="DJ151" s="6">
        <f ca="1">INDEX(DK$7:DK$30,DF151,1)</f>
        <v>159.49799999999999</v>
      </c>
      <c r="DK151" s="6">
        <f ca="1">INDEX(DL$7:DL$30,DF151,1)</f>
        <v>56.155000000000001</v>
      </c>
      <c r="DL151" s="6">
        <f ca="1">INDEX(DM$7:DM$30,DF151,1)</f>
        <v>9.1010000000000009</v>
      </c>
      <c r="DM151" s="6">
        <f ca="1">INDEX(DN$7:DN$30,DF151,1)</f>
        <v>13.39</v>
      </c>
      <c r="DN151" s="24">
        <f ca="1">(ABS(DJ151)+ABS(DL151))*SIGN(DJ151)</f>
        <v>168.59899999999999</v>
      </c>
      <c r="DO151" s="24">
        <f ca="1">(ABS(DK151)+ABS(DM151))*SIGN(DK151)</f>
        <v>69.545000000000002</v>
      </c>
      <c r="DP151" s="24">
        <f ca="1">(ABS(DN151)+0.3*ABS(DO151))*SIGN(DN151)</f>
        <v>189.46249999999998</v>
      </c>
      <c r="DQ151" s="24">
        <f t="shared" ref="DQ151:DQ154" ca="1" si="604">(ABS(DO151)+0.3*ABS(DN151))*SIGN(DO151)</f>
        <v>120.12469999999999</v>
      </c>
      <c r="DR151" s="24">
        <f ca="1">IF($C$2&lt;=$C$3,DP151,DQ151)</f>
        <v>189.46249999999998</v>
      </c>
      <c r="DS151" s="48">
        <f ca="1">DH151</f>
        <v>-33.350999999999999</v>
      </c>
      <c r="DT151" s="48">
        <f ca="1">DI151+DR151</f>
        <v>167.46549999999996</v>
      </c>
      <c r="DU151" s="48">
        <f ca="1">DI151-DR151</f>
        <v>-211.45949999999999</v>
      </c>
    </row>
    <row r="152" spans="1:125" x14ac:dyDescent="0.35">
      <c r="B152" s="8">
        <f>B151+1</f>
        <v>18</v>
      </c>
      <c r="C152" s="8" t="s">
        <v>10</v>
      </c>
      <c r="D152" s="6">
        <f ca="1">INDEX(E$7:E$30,B152,1)</f>
        <v>-22.212</v>
      </c>
      <c r="E152" s="6">
        <f ca="1">INDEX(F$7:F$30,B152,1)</f>
        <v>-16.324999999999999</v>
      </c>
      <c r="F152" s="6">
        <f ca="1">INDEX(G$7:G$30,B152,1)</f>
        <v>-176.93199999999999</v>
      </c>
      <c r="G152" s="6">
        <f ca="1">INDEX(H$7:H$30,B152,1)</f>
        <v>-62.225999999999999</v>
      </c>
      <c r="H152" s="6">
        <f ca="1">INDEX(I$7:I$30,B152,1)</f>
        <v>-10.092000000000001</v>
      </c>
      <c r="I152" s="6">
        <f ca="1">INDEX(J$7:J$30,B152,1)</f>
        <v>-14.848000000000001</v>
      </c>
      <c r="J152" s="24">
        <f t="shared" ref="J152:J154" ca="1" si="605">(ABS(F152)+ABS(H152))*SIGN(F152)</f>
        <v>-187.024</v>
      </c>
      <c r="K152" s="24">
        <f t="shared" ref="K152:K154" ca="1" si="606">(ABS(G152)+ABS(I152))*SIGN(G152)</f>
        <v>-77.073999999999998</v>
      </c>
      <c r="L152" s="24">
        <f t="shared" ref="L152:L154" ca="1" si="607">(ABS(J152)+0.3*ABS(K152))*SIGN(J152)</f>
        <v>-210.14619999999999</v>
      </c>
      <c r="M152" s="24">
        <f t="shared" ca="1" si="598"/>
        <v>-133.18119999999999</v>
      </c>
      <c r="N152" s="24">
        <f ca="1">IF($C$2&lt;=$C$3,L152,M152)</f>
        <v>-210.14619999999999</v>
      </c>
      <c r="O152" s="48">
        <f t="shared" ref="O152:O154" ca="1" si="608">D152</f>
        <v>-22.212</v>
      </c>
      <c r="P152" s="48">
        <f t="shared" ref="P152:P154" ca="1" si="609">E152+N152</f>
        <v>-226.47119999999998</v>
      </c>
      <c r="Q152" s="48">
        <f t="shared" ref="Q152:Q154" ca="1" si="610">E152-N152</f>
        <v>193.8212</v>
      </c>
      <c r="S152" s="38"/>
      <c r="T152" s="8">
        <f>T151+1</f>
        <v>18</v>
      </c>
      <c r="U152" s="8" t="s">
        <v>10</v>
      </c>
      <c r="V152" s="6">
        <f ca="1">INDEX(W$7:W$30,T152,1)</f>
        <v>-28.605</v>
      </c>
      <c r="W152" s="6">
        <f ca="1">INDEX(X$7:X$30,T152,1)</f>
        <v>-19.437000000000001</v>
      </c>
      <c r="X152" s="6">
        <f ca="1">INDEX(Y$7:Y$30,T152,1)</f>
        <v>-188.196</v>
      </c>
      <c r="Y152" s="6">
        <f ca="1">INDEX(Z$7:Z$30,T152,1)</f>
        <v>-66.254000000000005</v>
      </c>
      <c r="Z152" s="6">
        <f ca="1">INDEX(AA$7:AA$30,T152,1)</f>
        <v>-10.744999999999999</v>
      </c>
      <c r="AA152" s="6">
        <f ca="1">INDEX(AB$7:AB$30,T152,1)</f>
        <v>-15.808</v>
      </c>
      <c r="AB152" s="24">
        <f t="shared" ref="AB152:AB154" ca="1" si="611">(ABS(X152)+ABS(Z152))*SIGN(X152)</f>
        <v>-198.941</v>
      </c>
      <c r="AC152" s="24">
        <f t="shared" ref="AC152:AC154" ca="1" si="612">(ABS(Y152)+ABS(AA152))*SIGN(Y152)</f>
        <v>-82.062000000000012</v>
      </c>
      <c r="AD152" s="24">
        <f t="shared" ref="AD152:AD154" ca="1" si="613">(ABS(AB152)+0.3*ABS(AC152))*SIGN(AB152)</f>
        <v>-223.55960000000002</v>
      </c>
      <c r="AE152" s="24">
        <f t="shared" ca="1" si="599"/>
        <v>-141.74430000000001</v>
      </c>
      <c r="AF152" s="24">
        <f ca="1">IF($C$2&lt;=$C$3,AD152,AE152)</f>
        <v>-223.55960000000002</v>
      </c>
      <c r="AG152" s="48">
        <f t="shared" ref="AG152:AG154" ca="1" si="614">V152</f>
        <v>-28.605</v>
      </c>
      <c r="AH152" s="48">
        <f t="shared" ref="AH152:AH154" ca="1" si="615">W152+AF152</f>
        <v>-242.99660000000003</v>
      </c>
      <c r="AI152" s="48">
        <f t="shared" ref="AI152:AI154" ca="1" si="616">W152-AF152</f>
        <v>204.12260000000001</v>
      </c>
      <c r="AK152" s="38"/>
      <c r="AL152" s="8">
        <f>AL151+1</f>
        <v>18</v>
      </c>
      <c r="AM152" s="8" t="s">
        <v>10</v>
      </c>
      <c r="AN152" s="6">
        <f ca="1">INDEX(AO$7:AO$30,AL152,1)</f>
        <v>-34.674999999999997</v>
      </c>
      <c r="AO152" s="6">
        <f ca="1">INDEX(AP$7:AP$30,AL152,1)</f>
        <v>-22.324000000000002</v>
      </c>
      <c r="AP152" s="6">
        <f ca="1">INDEX(AQ$7:AQ$30,AL152,1)</f>
        <v>-83.192999999999998</v>
      </c>
      <c r="AQ152" s="6">
        <f ca="1">INDEX(AR$7:AR$30,AL152,1)</f>
        <v>-29.478999999999999</v>
      </c>
      <c r="AR152" s="6">
        <f ca="1">INDEX(AS$7:AS$30,AL152,1)</f>
        <v>-4.774</v>
      </c>
      <c r="AS152" s="6">
        <f ca="1">INDEX(AT$7:AT$30,AL152,1)</f>
        <v>-7.024</v>
      </c>
      <c r="AT152" s="24">
        <f t="shared" ref="AT152:AT154" ca="1" si="617">(ABS(AP152)+ABS(AR152))*SIGN(AP152)</f>
        <v>-87.966999999999999</v>
      </c>
      <c r="AU152" s="24">
        <f t="shared" ref="AU152:AU154" ca="1" si="618">(ABS(AQ152)+ABS(AS152))*SIGN(AQ152)</f>
        <v>-36.503</v>
      </c>
      <c r="AV152" s="24">
        <f t="shared" ref="AV152:AV154" ca="1" si="619">(ABS(AT152)+0.3*ABS(AU152))*SIGN(AT152)</f>
        <v>-98.917900000000003</v>
      </c>
      <c r="AW152" s="24">
        <f t="shared" ca="1" si="600"/>
        <v>-62.893100000000004</v>
      </c>
      <c r="AX152" s="24">
        <f ca="1">IF($C$2&lt;=$C$3,AV152,AW152)</f>
        <v>-98.917900000000003</v>
      </c>
      <c r="AY152" s="48">
        <f t="shared" ref="AY152:AY154" ca="1" si="620">AN152</f>
        <v>-34.674999999999997</v>
      </c>
      <c r="AZ152" s="48">
        <f t="shared" ref="AZ152:AZ154" ca="1" si="621">AO152+AX152</f>
        <v>-121.2419</v>
      </c>
      <c r="BA152" s="48">
        <f t="shared" ref="BA152:BA154" ca="1" si="622">AO152-AX152</f>
        <v>76.593900000000005</v>
      </c>
      <c r="BC152" s="38"/>
      <c r="BD152" s="8">
        <f>BD151+1</f>
        <v>18</v>
      </c>
      <c r="BE152" s="8" t="s">
        <v>10</v>
      </c>
      <c r="BF152" s="6">
        <f ca="1">INDEX(BG$7:BG$30,BD152,1)</f>
        <v>-29.050999999999998</v>
      </c>
      <c r="BG152" s="6">
        <f ca="1">INDEX(BH$7:BH$30,BD152,1)</f>
        <v>-19.135000000000002</v>
      </c>
      <c r="BH152" s="6">
        <f ca="1">INDEX(BI$7:BI$30,BD152,1)</f>
        <v>-159.428</v>
      </c>
      <c r="BI152" s="6">
        <f ca="1">INDEX(BJ$7:BJ$30,BD152,1)</f>
        <v>-56.23</v>
      </c>
      <c r="BJ152" s="6">
        <f ca="1">INDEX(BK$7:BK$30,BD152,1)</f>
        <v>-9.1189999999999998</v>
      </c>
      <c r="BK152" s="6">
        <f ca="1">INDEX(BL$7:BL$30,BD152,1)</f>
        <v>-13.416</v>
      </c>
      <c r="BL152" s="24">
        <f t="shared" ref="BL152:BL154" ca="1" si="623">(ABS(BH152)+ABS(BJ152))*SIGN(BH152)</f>
        <v>-168.547</v>
      </c>
      <c r="BM152" s="24">
        <f t="shared" ref="BM152:BM154" ca="1" si="624">(ABS(BI152)+ABS(BK152))*SIGN(BI152)</f>
        <v>-69.646000000000001</v>
      </c>
      <c r="BN152" s="24">
        <f t="shared" ref="BN152:BN154" ca="1" si="625">(ABS(BL152)+0.3*ABS(BM152))*SIGN(BL152)</f>
        <v>-189.4408</v>
      </c>
      <c r="BO152" s="24">
        <f t="shared" ca="1" si="601"/>
        <v>-120.2101</v>
      </c>
      <c r="BP152" s="24">
        <f ca="1">IF($C$2&lt;=$C$3,BN152,BO152)</f>
        <v>-189.4408</v>
      </c>
      <c r="BQ152" s="48">
        <f t="shared" ref="BQ152:BQ154" ca="1" si="626">BF152</f>
        <v>-29.050999999999998</v>
      </c>
      <c r="BR152" s="48">
        <f t="shared" ref="BR152:BR154" ca="1" si="627">BG152+BP152</f>
        <v>-208.57579999999999</v>
      </c>
      <c r="BS152" s="48">
        <f t="shared" ref="BS152:BS154" ca="1" si="628">BG152-BP152</f>
        <v>170.3058</v>
      </c>
      <c r="BU152" s="38"/>
      <c r="BV152" s="8">
        <f>BV151+1</f>
        <v>18</v>
      </c>
      <c r="BW152" s="8" t="s">
        <v>10</v>
      </c>
      <c r="BX152" s="6">
        <f ca="1">INDEX(BY$7:BY$30,BV152,1)</f>
        <v>-51.11</v>
      </c>
      <c r="BY152" s="6">
        <f ca="1">INDEX(BZ$7:BZ$30,BV152,1)</f>
        <v>-33.143000000000001</v>
      </c>
      <c r="BZ152" s="6">
        <f ca="1">INDEX(CA$7:CA$30,BV152,1)</f>
        <v>-177.50399999999999</v>
      </c>
      <c r="CA152" s="6">
        <f ca="1">INDEX(CB$7:CB$30,BV152,1)</f>
        <v>-62.512999999999998</v>
      </c>
      <c r="CB152" s="6">
        <f ca="1">INDEX(CC$7:CC$30,BV152,1)</f>
        <v>-10.141999999999999</v>
      </c>
      <c r="CC152" s="6">
        <f ca="1">INDEX(CD$7:CD$30,BV152,1)</f>
        <v>-14.92</v>
      </c>
      <c r="CD152" s="24">
        <f t="shared" ref="CD152:CD154" ca="1" si="629">(ABS(BZ152)+ABS(CB152))*SIGN(BZ152)</f>
        <v>-187.64599999999999</v>
      </c>
      <c r="CE152" s="24">
        <f t="shared" ref="CE152:CE154" ca="1" si="630">(ABS(CA152)+ABS(CC152))*SIGN(CA152)</f>
        <v>-77.432999999999993</v>
      </c>
      <c r="CF152" s="24">
        <f t="shared" ref="CF152:CF154" ca="1" si="631">(ABS(CD152)+0.3*ABS(CE152))*SIGN(CD152)</f>
        <v>-210.87589999999997</v>
      </c>
      <c r="CG152" s="24">
        <f t="shared" ca="1" si="602"/>
        <v>-133.7268</v>
      </c>
      <c r="CH152" s="24">
        <f ca="1">IF($C$2&lt;=$C$3,CF152,CG152)</f>
        <v>-210.87589999999997</v>
      </c>
      <c r="CI152" s="48">
        <f t="shared" ref="CI152:CI154" ca="1" si="632">BX152</f>
        <v>-51.11</v>
      </c>
      <c r="CJ152" s="48">
        <f t="shared" ref="CJ152:CJ154" ca="1" si="633">BY152+CH152</f>
        <v>-244.01889999999997</v>
      </c>
      <c r="CK152" s="48">
        <f t="shared" ref="CK152:CK154" ca="1" si="634">BY152-CH152</f>
        <v>177.73289999999997</v>
      </c>
      <c r="CM152" s="38"/>
      <c r="CN152" s="8">
        <f>CN151+1</f>
        <v>18</v>
      </c>
      <c r="CO152" s="8" t="s">
        <v>10</v>
      </c>
      <c r="CP152" s="6">
        <f ca="1">INDEX(CQ$7:CQ$30,CN152,1)</f>
        <v>-27.271999999999998</v>
      </c>
      <c r="CQ152" s="6">
        <f ca="1">INDEX(CR$7:CR$30,CN152,1)</f>
        <v>-17.366</v>
      </c>
      <c r="CR152" s="6">
        <f ca="1">INDEX(CS$7:CS$30,CN152,1)</f>
        <v>-120.422</v>
      </c>
      <c r="CS152" s="6">
        <f ca="1">INDEX(CT$7:CT$30,CN152,1)</f>
        <v>-42.497999999999998</v>
      </c>
      <c r="CT152" s="6">
        <f ca="1">INDEX(CU$7:CU$30,CN152,1)</f>
        <v>-6.883</v>
      </c>
      <c r="CU152" s="6">
        <f ca="1">INDEX(CV$7:CV$30,CN152,1)</f>
        <v>-10.125999999999999</v>
      </c>
      <c r="CV152" s="24">
        <f t="shared" ref="CV152:CV154" ca="1" si="635">(ABS(CR152)+ABS(CT152))*SIGN(CR152)</f>
        <v>-127.30499999999999</v>
      </c>
      <c r="CW152" s="24">
        <f t="shared" ref="CW152:CW154" ca="1" si="636">(ABS(CS152)+ABS(CU152))*SIGN(CS152)</f>
        <v>-52.623999999999995</v>
      </c>
      <c r="CX152" s="24">
        <f t="shared" ref="CX152:CX154" ca="1" si="637">(ABS(CV152)+0.3*ABS(CW152))*SIGN(CV152)</f>
        <v>-143.09219999999999</v>
      </c>
      <c r="CY152" s="24">
        <f t="shared" ca="1" si="603"/>
        <v>-90.815499999999986</v>
      </c>
      <c r="CZ152" s="24">
        <f ca="1">IF($C$2&lt;=$C$3,CX152,CY152)</f>
        <v>-143.09219999999999</v>
      </c>
      <c r="DA152" s="48">
        <f t="shared" ref="DA152:DA154" ca="1" si="638">CP152</f>
        <v>-27.271999999999998</v>
      </c>
      <c r="DB152" s="48">
        <f t="shared" ref="DB152:DB154" ca="1" si="639">CQ152+CZ152</f>
        <v>-160.45819999999998</v>
      </c>
      <c r="DC152" s="48">
        <f t="shared" ref="DC152:DC154" ca="1" si="640">CQ152-CZ152</f>
        <v>125.72619999999999</v>
      </c>
      <c r="DE152" s="38"/>
      <c r="DF152" s="8">
        <f>DF151+1</f>
        <v>18</v>
      </c>
      <c r="DG152" s="8" t="s">
        <v>10</v>
      </c>
      <c r="DH152" s="6">
        <f ca="1">INDEX(DI$7:DI$30,DF152,1)</f>
        <v>-27.271999999999998</v>
      </c>
      <c r="DI152" s="6">
        <f ca="1">INDEX(DJ$7:DJ$30,DF152,1)</f>
        <v>-17.366</v>
      </c>
      <c r="DJ152" s="6">
        <f ca="1">INDEX(DK$7:DK$30,DF152,1)</f>
        <v>-120.422</v>
      </c>
      <c r="DK152" s="6">
        <f ca="1">INDEX(DL$7:DL$30,DF152,1)</f>
        <v>-42.497999999999998</v>
      </c>
      <c r="DL152" s="6">
        <f ca="1">INDEX(DM$7:DM$30,DF152,1)</f>
        <v>-6.883</v>
      </c>
      <c r="DM152" s="6">
        <f ca="1">INDEX(DN$7:DN$30,DF152,1)</f>
        <v>-10.125999999999999</v>
      </c>
      <c r="DN152" s="24">
        <f t="shared" ref="DN152:DN154" ca="1" si="641">(ABS(DJ152)+ABS(DL152))*SIGN(DJ152)</f>
        <v>-127.30499999999999</v>
      </c>
      <c r="DO152" s="24">
        <f t="shared" ref="DO152:DO154" ca="1" si="642">(ABS(DK152)+ABS(DM152))*SIGN(DK152)</f>
        <v>-52.623999999999995</v>
      </c>
      <c r="DP152" s="24">
        <f t="shared" ref="DP152:DP154" ca="1" si="643">(ABS(DN152)+0.3*ABS(DO152))*SIGN(DN152)</f>
        <v>-143.09219999999999</v>
      </c>
      <c r="DQ152" s="24">
        <f t="shared" ca="1" si="604"/>
        <v>-90.815499999999986</v>
      </c>
      <c r="DR152" s="24">
        <f ca="1">IF($C$2&lt;=$C$3,DP152,DQ152)</f>
        <v>-143.09219999999999</v>
      </c>
      <c r="DS152" s="48">
        <f t="shared" ref="DS152:DS154" ca="1" si="644">DH152</f>
        <v>-27.271999999999998</v>
      </c>
      <c r="DT152" s="48">
        <f t="shared" ref="DT152:DT154" ca="1" si="645">DI152+DR152</f>
        <v>-160.45819999999998</v>
      </c>
      <c r="DU152" s="48">
        <f t="shared" ref="DU152:DU154" ca="1" si="646">DI152-DR152</f>
        <v>125.72619999999999</v>
      </c>
    </row>
    <row r="153" spans="1:125" x14ac:dyDescent="0.35">
      <c r="B153" s="8">
        <f t="shared" ref="B153:B154" si="647">B152+1</f>
        <v>19</v>
      </c>
      <c r="C153" s="8" t="s">
        <v>9</v>
      </c>
      <c r="D153" s="6">
        <f ca="1">INDEX(E$7:E$30,B153,1)</f>
        <v>39.207000000000001</v>
      </c>
      <c r="E153" s="6">
        <f ca="1">INDEX(F$7:F$30,B153,1)</f>
        <v>27.809000000000001</v>
      </c>
      <c r="F153" s="6">
        <f ca="1">INDEX(G$7:G$30,B153,1)</f>
        <v>-86.405000000000001</v>
      </c>
      <c r="G153" s="6">
        <f ca="1">INDEX(H$7:H$30,B153,1)</f>
        <v>-30.373000000000001</v>
      </c>
      <c r="H153" s="6">
        <f ca="1">INDEX(I$7:I$30,B153,1)</f>
        <v>-4.9269999999999996</v>
      </c>
      <c r="I153" s="6">
        <f ca="1">INDEX(J$7:J$30,B153,1)</f>
        <v>-7.2489999999999997</v>
      </c>
      <c r="J153" s="24">
        <f t="shared" ca="1" si="605"/>
        <v>-91.331999999999994</v>
      </c>
      <c r="K153" s="24">
        <f t="shared" ca="1" si="606"/>
        <v>-37.622</v>
      </c>
      <c r="L153" s="24">
        <f t="shared" ca="1" si="607"/>
        <v>-102.61859999999999</v>
      </c>
      <c r="M153" s="24">
        <f t="shared" ca="1" si="598"/>
        <v>-65.021599999999992</v>
      </c>
      <c r="N153" s="24">
        <f ca="1">IF($C$2&lt;=$C$3,L153,M153)</f>
        <v>-102.61859999999999</v>
      </c>
      <c r="O153" s="24">
        <f t="shared" ca="1" si="608"/>
        <v>39.207000000000001</v>
      </c>
      <c r="P153" s="24">
        <f t="shared" ca="1" si="609"/>
        <v>-74.809599999999989</v>
      </c>
      <c r="Q153" s="24">
        <f t="shared" ca="1" si="610"/>
        <v>130.42759999999998</v>
      </c>
      <c r="S153" s="38"/>
      <c r="T153" s="8">
        <f t="shared" ref="T153:T154" si="648">T152+1</f>
        <v>19</v>
      </c>
      <c r="U153" s="8" t="s">
        <v>9</v>
      </c>
      <c r="V153" s="6">
        <f ca="1">INDEX(W$7:W$30,T153,1)</f>
        <v>29.646000000000001</v>
      </c>
      <c r="W153" s="6">
        <f ca="1">INDEX(X$7:X$30,T153,1)</f>
        <v>21.677</v>
      </c>
      <c r="X153" s="6">
        <f ca="1">INDEX(Y$7:Y$30,T153,1)</f>
        <v>-98.471999999999994</v>
      </c>
      <c r="Y153" s="6">
        <f ca="1">INDEX(Z$7:Z$30,T153,1)</f>
        <v>-34.674999999999997</v>
      </c>
      <c r="Z153" s="6">
        <f ca="1">INDEX(AA$7:AA$30,T153,1)</f>
        <v>-5.6230000000000002</v>
      </c>
      <c r="AA153" s="6">
        <f ca="1">INDEX(AB$7:AB$30,T153,1)</f>
        <v>-8.2729999999999997</v>
      </c>
      <c r="AB153" s="24">
        <f t="shared" ca="1" si="611"/>
        <v>-104.095</v>
      </c>
      <c r="AC153" s="24">
        <f t="shared" ca="1" si="612"/>
        <v>-42.947999999999993</v>
      </c>
      <c r="AD153" s="24">
        <f t="shared" ca="1" si="613"/>
        <v>-116.9794</v>
      </c>
      <c r="AE153" s="24">
        <f t="shared" ca="1" si="599"/>
        <v>-74.17649999999999</v>
      </c>
      <c r="AF153" s="24">
        <f ca="1">IF($C$2&lt;=$C$3,AD153,AE153)</f>
        <v>-116.9794</v>
      </c>
      <c r="AG153" s="24">
        <f t="shared" ca="1" si="614"/>
        <v>29.646000000000001</v>
      </c>
      <c r="AH153" s="24">
        <f t="shared" ca="1" si="615"/>
        <v>-95.302400000000006</v>
      </c>
      <c r="AI153" s="24">
        <f t="shared" ca="1" si="616"/>
        <v>138.65639999999999</v>
      </c>
      <c r="AK153" s="38"/>
      <c r="AL153" s="8">
        <f t="shared" ref="AL153:AL154" si="649">AL152+1</f>
        <v>19</v>
      </c>
      <c r="AM153" s="8" t="s">
        <v>9</v>
      </c>
      <c r="AN153" s="6">
        <f ca="1">INDEX(AO$7:AO$30,AL153,1)</f>
        <v>61.09</v>
      </c>
      <c r="AO153" s="6">
        <f ca="1">INDEX(AP$7:AP$30,AL153,1)</f>
        <v>39.468000000000004</v>
      </c>
      <c r="AP153" s="6">
        <f ca="1">INDEX(AQ$7:AQ$30,AL153,1)</f>
        <v>-75.531999999999996</v>
      </c>
      <c r="AQ153" s="6">
        <f ca="1">INDEX(AR$7:AR$30,AL153,1)</f>
        <v>-26.692</v>
      </c>
      <c r="AR153" s="6">
        <f ca="1">INDEX(AS$7:AS$30,AL153,1)</f>
        <v>-4.327</v>
      </c>
      <c r="AS153" s="6">
        <f ca="1">INDEX(AT$7:AT$30,AL153,1)</f>
        <v>-6.3659999999999997</v>
      </c>
      <c r="AT153" s="24">
        <f t="shared" ca="1" si="617"/>
        <v>-79.858999999999995</v>
      </c>
      <c r="AU153" s="24">
        <f t="shared" ca="1" si="618"/>
        <v>-33.058</v>
      </c>
      <c r="AV153" s="24">
        <f t="shared" ca="1" si="619"/>
        <v>-89.776399999999995</v>
      </c>
      <c r="AW153" s="24">
        <f t="shared" ca="1" si="600"/>
        <v>-57.015699999999995</v>
      </c>
      <c r="AX153" s="24">
        <f ca="1">IF($C$2&lt;=$C$3,AV153,AW153)</f>
        <v>-89.776399999999995</v>
      </c>
      <c r="AY153" s="24">
        <f t="shared" ca="1" si="620"/>
        <v>61.09</v>
      </c>
      <c r="AZ153" s="24">
        <f t="shared" ca="1" si="621"/>
        <v>-50.308399999999992</v>
      </c>
      <c r="BA153" s="24">
        <f t="shared" ca="1" si="622"/>
        <v>129.24439999999998</v>
      </c>
      <c r="BC153" s="38"/>
      <c r="BD153" s="8">
        <f t="shared" ref="BD153:BD154" si="650">BD152+1</f>
        <v>19</v>
      </c>
      <c r="BE153" s="8" t="s">
        <v>9</v>
      </c>
      <c r="BF153" s="6">
        <f ca="1">INDEX(BG$7:BG$30,BD153,1)</f>
        <v>56.604999999999997</v>
      </c>
      <c r="BG153" s="6">
        <f ca="1">INDEX(BH$7:BH$30,BD153,1)</f>
        <v>36.524000000000001</v>
      </c>
      <c r="BH153" s="6">
        <f ca="1">INDEX(BI$7:BI$30,BD153,1)</f>
        <v>-75.688999999999993</v>
      </c>
      <c r="BI153" s="6">
        <f ca="1">INDEX(BJ$7:BJ$30,BD153,1)</f>
        <v>-26.73</v>
      </c>
      <c r="BJ153" s="6">
        <f ca="1">INDEX(BK$7:BK$30,BD153,1)</f>
        <v>-4.3330000000000002</v>
      </c>
      <c r="BK153" s="6">
        <f ca="1">INDEX(BL$7:BL$30,BD153,1)</f>
        <v>-6.375</v>
      </c>
      <c r="BL153" s="24">
        <f t="shared" ca="1" si="623"/>
        <v>-80.021999999999991</v>
      </c>
      <c r="BM153" s="24">
        <f t="shared" ca="1" si="624"/>
        <v>-33.105000000000004</v>
      </c>
      <c r="BN153" s="24">
        <f t="shared" ca="1" si="625"/>
        <v>-89.953499999999991</v>
      </c>
      <c r="BO153" s="24">
        <f t="shared" ca="1" si="601"/>
        <v>-57.111599999999996</v>
      </c>
      <c r="BP153" s="24">
        <f ca="1">IF($C$2&lt;=$C$3,BN153,BO153)</f>
        <v>-89.953499999999991</v>
      </c>
      <c r="BQ153" s="24">
        <f t="shared" ca="1" si="626"/>
        <v>56.604999999999997</v>
      </c>
      <c r="BR153" s="24">
        <f t="shared" ca="1" si="627"/>
        <v>-53.42949999999999</v>
      </c>
      <c r="BS153" s="24">
        <f t="shared" ca="1" si="628"/>
        <v>126.47749999999999</v>
      </c>
      <c r="BU153" s="38"/>
      <c r="BV153" s="8">
        <f t="shared" ref="BV153:BV154" si="651">BV152+1</f>
        <v>19</v>
      </c>
      <c r="BW153" s="8" t="s">
        <v>9</v>
      </c>
      <c r="BX153" s="6">
        <f ca="1">INDEX(BY$7:BY$30,BV153,1)</f>
        <v>71.418999999999997</v>
      </c>
      <c r="BY153" s="6">
        <f ca="1">INDEX(BZ$7:BZ$30,BV153,1)</f>
        <v>46.326000000000001</v>
      </c>
      <c r="BZ153" s="6">
        <f ca="1">INDEX(CA$7:CA$30,BV153,1)</f>
        <v>-84.548000000000002</v>
      </c>
      <c r="CA153" s="6">
        <f ca="1">INDEX(CB$7:CB$30,BV153,1)</f>
        <v>-29.773</v>
      </c>
      <c r="CB153" s="6">
        <f ca="1">INDEX(CC$7:CC$30,BV153,1)</f>
        <v>-4.83</v>
      </c>
      <c r="CC153" s="6">
        <f ca="1">INDEX(CD$7:CD$30,BV153,1)</f>
        <v>-7.1059999999999999</v>
      </c>
      <c r="CD153" s="24">
        <f t="shared" ca="1" si="629"/>
        <v>-89.378</v>
      </c>
      <c r="CE153" s="24">
        <f t="shared" ca="1" si="630"/>
        <v>-36.878999999999998</v>
      </c>
      <c r="CF153" s="24">
        <f t="shared" ca="1" si="631"/>
        <v>-100.4417</v>
      </c>
      <c r="CG153" s="24">
        <f t="shared" ca="1" si="602"/>
        <v>-63.692399999999992</v>
      </c>
      <c r="CH153" s="24">
        <f ca="1">IF($C$2&lt;=$C$3,CF153,CG153)</f>
        <v>-100.4417</v>
      </c>
      <c r="CI153" s="24">
        <f t="shared" ca="1" si="632"/>
        <v>71.418999999999997</v>
      </c>
      <c r="CJ153" s="24">
        <f t="shared" ca="1" si="633"/>
        <v>-54.115699999999997</v>
      </c>
      <c r="CK153" s="24">
        <f t="shared" ca="1" si="634"/>
        <v>146.76769999999999</v>
      </c>
      <c r="CM153" s="38"/>
      <c r="CN153" s="8">
        <f t="shared" ref="CN153:CN154" si="652">CN152+1</f>
        <v>19</v>
      </c>
      <c r="CO153" s="8" t="s">
        <v>9</v>
      </c>
      <c r="CP153" s="6">
        <f ca="1">INDEX(CQ$7:CQ$30,CN153,1)</f>
        <v>63.752000000000002</v>
      </c>
      <c r="CQ153" s="6">
        <f ca="1">INDEX(CR$7:CR$30,CN153,1)</f>
        <v>41.533999999999999</v>
      </c>
      <c r="CR153" s="6">
        <f ca="1">INDEX(CS$7:CS$30,CN153,1)</f>
        <v>-77.754999999999995</v>
      </c>
      <c r="CS153" s="6">
        <f ca="1">INDEX(CT$7:CT$30,CN153,1)</f>
        <v>-27.402999999999999</v>
      </c>
      <c r="CT153" s="6">
        <f ca="1">INDEX(CU$7:CU$30,CN153,1)</f>
        <v>-4.4400000000000004</v>
      </c>
      <c r="CU153" s="6">
        <f ca="1">INDEX(CV$7:CV$30,CN153,1)</f>
        <v>-6.532</v>
      </c>
      <c r="CV153" s="24">
        <f t="shared" ca="1" si="635"/>
        <v>-82.194999999999993</v>
      </c>
      <c r="CW153" s="24">
        <f t="shared" ca="1" si="636"/>
        <v>-33.935000000000002</v>
      </c>
      <c r="CX153" s="24">
        <f t="shared" ca="1" si="637"/>
        <v>-92.375499999999988</v>
      </c>
      <c r="CY153" s="24">
        <f t="shared" ca="1" si="603"/>
        <v>-58.593499999999999</v>
      </c>
      <c r="CZ153" s="24">
        <f ca="1">IF($C$2&lt;=$C$3,CX153,CY153)</f>
        <v>-92.375499999999988</v>
      </c>
      <c r="DA153" s="24">
        <f t="shared" ca="1" si="638"/>
        <v>63.752000000000002</v>
      </c>
      <c r="DB153" s="24">
        <f t="shared" ca="1" si="639"/>
        <v>-50.841499999999989</v>
      </c>
      <c r="DC153" s="24">
        <f t="shared" ca="1" si="640"/>
        <v>133.90949999999998</v>
      </c>
      <c r="DE153" s="38"/>
      <c r="DF153" s="8">
        <f t="shared" ref="DF153:DF154" si="653">DF152+1</f>
        <v>19</v>
      </c>
      <c r="DG153" s="8" t="s">
        <v>9</v>
      </c>
      <c r="DH153" s="6">
        <f ca="1">INDEX(DI$7:DI$30,DF153,1)</f>
        <v>63.752000000000002</v>
      </c>
      <c r="DI153" s="6">
        <f ca="1">INDEX(DJ$7:DJ$30,DF153,1)</f>
        <v>41.533999999999999</v>
      </c>
      <c r="DJ153" s="6">
        <f ca="1">INDEX(DK$7:DK$30,DF153,1)</f>
        <v>-77.754999999999995</v>
      </c>
      <c r="DK153" s="6">
        <f ca="1">INDEX(DL$7:DL$30,DF153,1)</f>
        <v>-27.402999999999999</v>
      </c>
      <c r="DL153" s="6">
        <f ca="1">INDEX(DM$7:DM$30,DF153,1)</f>
        <v>-4.4400000000000004</v>
      </c>
      <c r="DM153" s="6">
        <f ca="1">INDEX(DN$7:DN$30,DF153,1)</f>
        <v>-6.532</v>
      </c>
      <c r="DN153" s="24">
        <f t="shared" ca="1" si="641"/>
        <v>-82.194999999999993</v>
      </c>
      <c r="DO153" s="24">
        <f t="shared" ca="1" si="642"/>
        <v>-33.935000000000002</v>
      </c>
      <c r="DP153" s="24">
        <f t="shared" ca="1" si="643"/>
        <v>-92.375499999999988</v>
      </c>
      <c r="DQ153" s="24">
        <f t="shared" ca="1" si="604"/>
        <v>-58.593499999999999</v>
      </c>
      <c r="DR153" s="24">
        <f ca="1">IF($C$2&lt;=$C$3,DP153,DQ153)</f>
        <v>-92.375499999999988</v>
      </c>
      <c r="DS153" s="24">
        <f t="shared" ca="1" si="644"/>
        <v>63.752000000000002</v>
      </c>
      <c r="DT153" s="24">
        <f t="shared" ca="1" si="645"/>
        <v>-50.841499999999989</v>
      </c>
      <c r="DU153" s="24">
        <f t="shared" ca="1" si="646"/>
        <v>133.90949999999998</v>
      </c>
    </row>
    <row r="154" spans="1:125" x14ac:dyDescent="0.35">
      <c r="B154" s="8">
        <f t="shared" si="647"/>
        <v>20</v>
      </c>
      <c r="C154" s="8" t="s">
        <v>8</v>
      </c>
      <c r="D154" s="6">
        <f ca="1">INDEX(E$7:E$30,B154,1)</f>
        <v>-35.957000000000001</v>
      </c>
      <c r="E154" s="6">
        <f ca="1">INDEX(F$7:F$30,B154,1)</f>
        <v>-25.940999999999999</v>
      </c>
      <c r="F154" s="6">
        <f ca="1">INDEX(G$7:G$30,B154,1)</f>
        <v>-86.405000000000001</v>
      </c>
      <c r="G154" s="6">
        <f ca="1">INDEX(H$7:H$30,B154,1)</f>
        <v>-30.373000000000001</v>
      </c>
      <c r="H154" s="6">
        <f ca="1">INDEX(I$7:I$30,B154,1)</f>
        <v>-4.9269999999999996</v>
      </c>
      <c r="I154" s="6">
        <f ca="1">INDEX(J$7:J$30,B154,1)</f>
        <v>-7.2489999999999997</v>
      </c>
      <c r="J154" s="24">
        <f t="shared" ca="1" si="605"/>
        <v>-91.331999999999994</v>
      </c>
      <c r="K154" s="24">
        <f t="shared" ca="1" si="606"/>
        <v>-37.622</v>
      </c>
      <c r="L154" s="24">
        <f t="shared" ca="1" si="607"/>
        <v>-102.61859999999999</v>
      </c>
      <c r="M154" s="24">
        <f t="shared" ca="1" si="598"/>
        <v>-65.021599999999992</v>
      </c>
      <c r="N154" s="24">
        <f ca="1">IF($C$2&lt;=$C$3,L154,M154)</f>
        <v>-102.61859999999999</v>
      </c>
      <c r="O154" s="24">
        <f t="shared" ca="1" si="608"/>
        <v>-35.957000000000001</v>
      </c>
      <c r="P154" s="24">
        <f t="shared" ca="1" si="609"/>
        <v>-128.55959999999999</v>
      </c>
      <c r="Q154" s="24">
        <f t="shared" ca="1" si="610"/>
        <v>76.677599999999984</v>
      </c>
      <c r="S154" s="38"/>
      <c r="T154" s="8">
        <f t="shared" si="648"/>
        <v>20</v>
      </c>
      <c r="U154" s="8" t="s">
        <v>8</v>
      </c>
      <c r="V154" s="6">
        <f ca="1">INDEX(W$7:W$30,T154,1)</f>
        <v>-36.777999999999999</v>
      </c>
      <c r="W154" s="6">
        <f ca="1">INDEX(X$7:X$30,T154,1)</f>
        <v>-25.823</v>
      </c>
      <c r="X154" s="6">
        <f ca="1">INDEX(Y$7:Y$30,T154,1)</f>
        <v>-98.471999999999994</v>
      </c>
      <c r="Y154" s="6">
        <f ca="1">INDEX(Z$7:Z$30,T154,1)</f>
        <v>-34.674999999999997</v>
      </c>
      <c r="Z154" s="6">
        <f ca="1">INDEX(AA$7:AA$30,T154,1)</f>
        <v>-5.6230000000000002</v>
      </c>
      <c r="AA154" s="6">
        <f ca="1">INDEX(AB$7:AB$30,T154,1)</f>
        <v>-8.2729999999999997</v>
      </c>
      <c r="AB154" s="24">
        <f t="shared" ca="1" si="611"/>
        <v>-104.095</v>
      </c>
      <c r="AC154" s="24">
        <f t="shared" ca="1" si="612"/>
        <v>-42.947999999999993</v>
      </c>
      <c r="AD154" s="24">
        <f t="shared" ca="1" si="613"/>
        <v>-116.9794</v>
      </c>
      <c r="AE154" s="24">
        <f t="shared" ca="1" si="599"/>
        <v>-74.17649999999999</v>
      </c>
      <c r="AF154" s="24">
        <f ca="1">IF($C$2&lt;=$C$3,AD154,AE154)</f>
        <v>-116.9794</v>
      </c>
      <c r="AG154" s="24">
        <f t="shared" ca="1" si="614"/>
        <v>-36.777999999999999</v>
      </c>
      <c r="AH154" s="24">
        <f t="shared" ca="1" si="615"/>
        <v>-142.80240000000001</v>
      </c>
      <c r="AI154" s="24">
        <f t="shared" ca="1" si="616"/>
        <v>91.156399999999991</v>
      </c>
      <c r="AK154" s="38"/>
      <c r="AL154" s="8">
        <f t="shared" si="649"/>
        <v>20</v>
      </c>
      <c r="AM154" s="8" t="s">
        <v>8</v>
      </c>
      <c r="AN154" s="6">
        <f ca="1">INDEX(AO$7:AO$30,AL154,1)</f>
        <v>-64.349999999999994</v>
      </c>
      <c r="AO154" s="6">
        <f ca="1">INDEX(AP$7:AP$30,AL154,1)</f>
        <v>-41.427999999999997</v>
      </c>
      <c r="AP154" s="6">
        <f ca="1">INDEX(AQ$7:AQ$30,AL154,1)</f>
        <v>-75.531999999999996</v>
      </c>
      <c r="AQ154" s="6">
        <f ca="1">INDEX(AR$7:AR$30,AL154,1)</f>
        <v>-26.692</v>
      </c>
      <c r="AR154" s="6">
        <f ca="1">INDEX(AS$7:AS$30,AL154,1)</f>
        <v>-4.327</v>
      </c>
      <c r="AS154" s="6">
        <f ca="1">INDEX(AT$7:AT$30,AL154,1)</f>
        <v>-6.3659999999999997</v>
      </c>
      <c r="AT154" s="24">
        <f t="shared" ca="1" si="617"/>
        <v>-79.858999999999995</v>
      </c>
      <c r="AU154" s="24">
        <f t="shared" ca="1" si="618"/>
        <v>-33.058</v>
      </c>
      <c r="AV154" s="24">
        <f t="shared" ca="1" si="619"/>
        <v>-89.776399999999995</v>
      </c>
      <c r="AW154" s="24">
        <f t="shared" ca="1" si="600"/>
        <v>-57.015699999999995</v>
      </c>
      <c r="AX154" s="24">
        <f ca="1">IF($C$2&lt;=$C$3,AV154,AW154)</f>
        <v>-89.776399999999995</v>
      </c>
      <c r="AY154" s="24">
        <f t="shared" ca="1" si="620"/>
        <v>-64.349999999999994</v>
      </c>
      <c r="AZ154" s="24">
        <f t="shared" ca="1" si="621"/>
        <v>-131.20439999999999</v>
      </c>
      <c r="BA154" s="24">
        <f t="shared" ca="1" si="622"/>
        <v>48.348399999999998</v>
      </c>
      <c r="BC154" s="38"/>
      <c r="BD154" s="8">
        <f t="shared" si="650"/>
        <v>20</v>
      </c>
      <c r="BE154" s="8" t="s">
        <v>8</v>
      </c>
      <c r="BF154" s="6">
        <f ca="1">INDEX(BG$7:BG$30,BD154,1)</f>
        <v>-53.731000000000002</v>
      </c>
      <c r="BG154" s="6">
        <f ca="1">INDEX(BH$7:BH$30,BD154,1)</f>
        <v>-35.027999999999999</v>
      </c>
      <c r="BH154" s="6">
        <f ca="1">INDEX(BI$7:BI$30,BD154,1)</f>
        <v>-75.688999999999993</v>
      </c>
      <c r="BI154" s="6">
        <f ca="1">INDEX(BJ$7:BJ$30,BD154,1)</f>
        <v>-26.73</v>
      </c>
      <c r="BJ154" s="6">
        <f ca="1">INDEX(BK$7:BK$30,BD154,1)</f>
        <v>-4.3330000000000002</v>
      </c>
      <c r="BK154" s="6">
        <f ca="1">INDEX(BL$7:BL$30,BD154,1)</f>
        <v>-6.375</v>
      </c>
      <c r="BL154" s="24">
        <f t="shared" ca="1" si="623"/>
        <v>-80.021999999999991</v>
      </c>
      <c r="BM154" s="24">
        <f t="shared" ca="1" si="624"/>
        <v>-33.105000000000004</v>
      </c>
      <c r="BN154" s="24">
        <f t="shared" ca="1" si="625"/>
        <v>-89.953499999999991</v>
      </c>
      <c r="BO154" s="24">
        <f t="shared" ca="1" si="601"/>
        <v>-57.111599999999996</v>
      </c>
      <c r="BP154" s="24">
        <f ca="1">IF($C$2&lt;=$C$3,BN154,BO154)</f>
        <v>-89.953499999999991</v>
      </c>
      <c r="BQ154" s="24">
        <f t="shared" ca="1" si="626"/>
        <v>-53.731000000000002</v>
      </c>
      <c r="BR154" s="24">
        <f t="shared" ca="1" si="627"/>
        <v>-124.98149999999998</v>
      </c>
      <c r="BS154" s="24">
        <f t="shared" ca="1" si="628"/>
        <v>54.925499999999992</v>
      </c>
      <c r="BU154" s="38"/>
      <c r="BV154" s="8">
        <f t="shared" si="651"/>
        <v>20</v>
      </c>
      <c r="BW154" s="8" t="s">
        <v>8</v>
      </c>
      <c r="BX154" s="6">
        <f ca="1">INDEX(BY$7:BY$30,BV154,1)</f>
        <v>-73.397000000000006</v>
      </c>
      <c r="BY154" s="6">
        <f ca="1">INDEX(BZ$7:BZ$30,BV154,1)</f>
        <v>-47.585999999999999</v>
      </c>
      <c r="BZ154" s="6">
        <f ca="1">INDEX(CA$7:CA$30,BV154,1)</f>
        <v>-84.548000000000002</v>
      </c>
      <c r="CA154" s="6">
        <f ca="1">INDEX(CB$7:CB$30,BV154,1)</f>
        <v>-29.773</v>
      </c>
      <c r="CB154" s="6">
        <f ca="1">INDEX(CC$7:CC$30,BV154,1)</f>
        <v>-4.83</v>
      </c>
      <c r="CC154" s="6">
        <f ca="1">INDEX(CD$7:CD$30,BV154,1)</f>
        <v>-7.1059999999999999</v>
      </c>
      <c r="CD154" s="24">
        <f t="shared" ca="1" si="629"/>
        <v>-89.378</v>
      </c>
      <c r="CE154" s="24">
        <f t="shared" ca="1" si="630"/>
        <v>-36.878999999999998</v>
      </c>
      <c r="CF154" s="24">
        <f t="shared" ca="1" si="631"/>
        <v>-100.4417</v>
      </c>
      <c r="CG154" s="24">
        <f t="shared" ca="1" si="602"/>
        <v>-63.692399999999992</v>
      </c>
      <c r="CH154" s="24">
        <f ca="1">IF($C$2&lt;=$C$3,CF154,CG154)</f>
        <v>-100.4417</v>
      </c>
      <c r="CI154" s="24">
        <f t="shared" ca="1" si="632"/>
        <v>-73.397000000000006</v>
      </c>
      <c r="CJ154" s="24">
        <f t="shared" ca="1" si="633"/>
        <v>-148.02769999999998</v>
      </c>
      <c r="CK154" s="24">
        <f t="shared" ca="1" si="634"/>
        <v>52.855699999999999</v>
      </c>
      <c r="CM154" s="38"/>
      <c r="CN154" s="8">
        <f t="shared" si="652"/>
        <v>20</v>
      </c>
      <c r="CO154" s="8" t="s">
        <v>8</v>
      </c>
      <c r="CP154" s="6">
        <f ca="1">INDEX(CQ$7:CQ$30,CN154,1)</f>
        <v>-60.375999999999998</v>
      </c>
      <c r="CQ154" s="6">
        <f ca="1">INDEX(CR$7:CR$30,CN154,1)</f>
        <v>-38.962000000000003</v>
      </c>
      <c r="CR154" s="6">
        <f ca="1">INDEX(CS$7:CS$30,CN154,1)</f>
        <v>-77.754999999999995</v>
      </c>
      <c r="CS154" s="6">
        <f ca="1">INDEX(CT$7:CT$30,CN154,1)</f>
        <v>-27.402999999999999</v>
      </c>
      <c r="CT154" s="6">
        <f ca="1">INDEX(CU$7:CU$30,CN154,1)</f>
        <v>-4.4400000000000004</v>
      </c>
      <c r="CU154" s="6">
        <f ca="1">INDEX(CV$7:CV$30,CN154,1)</f>
        <v>-6.532</v>
      </c>
      <c r="CV154" s="24">
        <f t="shared" ca="1" si="635"/>
        <v>-82.194999999999993</v>
      </c>
      <c r="CW154" s="24">
        <f t="shared" ca="1" si="636"/>
        <v>-33.935000000000002</v>
      </c>
      <c r="CX154" s="24">
        <f t="shared" ca="1" si="637"/>
        <v>-92.375499999999988</v>
      </c>
      <c r="CY154" s="24">
        <f t="shared" ca="1" si="603"/>
        <v>-58.593499999999999</v>
      </c>
      <c r="CZ154" s="24">
        <f ca="1">IF($C$2&lt;=$C$3,CX154,CY154)</f>
        <v>-92.375499999999988</v>
      </c>
      <c r="DA154" s="24">
        <f t="shared" ca="1" si="638"/>
        <v>-60.375999999999998</v>
      </c>
      <c r="DB154" s="24">
        <f t="shared" ca="1" si="639"/>
        <v>-131.33749999999998</v>
      </c>
      <c r="DC154" s="24">
        <f t="shared" ca="1" si="640"/>
        <v>53.413499999999985</v>
      </c>
      <c r="DE154" s="38"/>
      <c r="DF154" s="8">
        <f t="shared" si="653"/>
        <v>20</v>
      </c>
      <c r="DG154" s="8" t="s">
        <v>8</v>
      </c>
      <c r="DH154" s="6">
        <f ca="1">INDEX(DI$7:DI$30,DF154,1)</f>
        <v>-60.375999999999998</v>
      </c>
      <c r="DI154" s="6">
        <f ca="1">INDEX(DJ$7:DJ$30,DF154,1)</f>
        <v>-38.962000000000003</v>
      </c>
      <c r="DJ154" s="6">
        <f ca="1">INDEX(DK$7:DK$30,DF154,1)</f>
        <v>-77.754999999999995</v>
      </c>
      <c r="DK154" s="6">
        <f ca="1">INDEX(DL$7:DL$30,DF154,1)</f>
        <v>-27.402999999999999</v>
      </c>
      <c r="DL154" s="6">
        <f ca="1">INDEX(DM$7:DM$30,DF154,1)</f>
        <v>-4.4400000000000004</v>
      </c>
      <c r="DM154" s="6">
        <f ca="1">INDEX(DN$7:DN$30,DF154,1)</f>
        <v>-6.532</v>
      </c>
      <c r="DN154" s="24">
        <f t="shared" ca="1" si="641"/>
        <v>-82.194999999999993</v>
      </c>
      <c r="DO154" s="24">
        <f t="shared" ca="1" si="642"/>
        <v>-33.935000000000002</v>
      </c>
      <c r="DP154" s="24">
        <f t="shared" ca="1" si="643"/>
        <v>-92.375499999999988</v>
      </c>
      <c r="DQ154" s="24">
        <f t="shared" ca="1" si="604"/>
        <v>-58.593499999999999</v>
      </c>
      <c r="DR154" s="24">
        <f ca="1">IF($C$2&lt;=$C$3,DP154,DQ154)</f>
        <v>-92.375499999999988</v>
      </c>
      <c r="DS154" s="24">
        <f t="shared" ca="1" si="644"/>
        <v>-60.375999999999998</v>
      </c>
      <c r="DT154" s="24">
        <f t="shared" ca="1" si="645"/>
        <v>-131.33749999999998</v>
      </c>
      <c r="DU154" s="24">
        <f t="shared" ca="1" si="646"/>
        <v>53.413499999999985</v>
      </c>
    </row>
    <row r="155" spans="1:125" x14ac:dyDescent="0.35">
      <c r="C155" s="8" t="s">
        <v>58</v>
      </c>
      <c r="D155" s="6"/>
      <c r="E155" s="6"/>
      <c r="F155" s="6"/>
      <c r="G155" s="6"/>
      <c r="H155" s="6"/>
      <c r="I155" s="6"/>
      <c r="J155" s="6"/>
      <c r="K155" s="6"/>
      <c r="O155" s="24">
        <f ca="1">MIN(P144,MAX(0,P144/2-(O151-O152)/P145/P144))</f>
        <v>2.2429700388483846</v>
      </c>
      <c r="P155" s="24">
        <f ca="1">MIN(P144,MAX(0,P144/2-(P151-P152)/P146/P144))</f>
        <v>0</v>
      </c>
      <c r="Q155" s="24">
        <f ca="1">MIN(P144,MAX(0,P144/2-(Q151-Q152)/P146/P144))</f>
        <v>4.3</v>
      </c>
      <c r="S155" s="38"/>
      <c r="U155" s="8" t="s">
        <v>58</v>
      </c>
      <c r="V155" s="6"/>
      <c r="W155" s="6"/>
      <c r="X155" s="6"/>
      <c r="Y155" s="6"/>
      <c r="Z155" s="6"/>
      <c r="AA155" s="6"/>
      <c r="AB155" s="6"/>
      <c r="AC155" s="6"/>
      <c r="AG155" s="24">
        <f ca="1">MIN(AH144,MAX(0,AH144/2-(AG151-AG152)/AH145/AH144))</f>
        <v>1.6959773575815968</v>
      </c>
      <c r="AH155" s="24">
        <f ca="1">MIN(AH144,MAX(0,AH144/2-(AH151-AH152)/AH146/AH144))</f>
        <v>0</v>
      </c>
      <c r="AI155" s="24">
        <f ca="1">MIN(AH144,MAX(0,AH144/2-(AI151-AI152)/AH146/AH144))</f>
        <v>3.8</v>
      </c>
      <c r="AK155" s="38"/>
      <c r="AM155" s="8" t="s">
        <v>58</v>
      </c>
      <c r="AN155" s="6"/>
      <c r="AO155" s="6"/>
      <c r="AP155" s="6"/>
      <c r="AQ155" s="6"/>
      <c r="AR155" s="6"/>
      <c r="AS155" s="6"/>
      <c r="AT155" s="6"/>
      <c r="AU155" s="6"/>
      <c r="AY155" s="24">
        <f ca="1">MIN(AZ144,MAX(0,AZ144/2-(AY151-AY152)/AZ145/AZ144))</f>
        <v>1.5584103954081634</v>
      </c>
      <c r="AZ155" s="24">
        <f ca="1">MIN(AZ144,MAX(0,AZ144/2-(AZ151-AZ152)/AZ146/AZ144))</f>
        <v>0</v>
      </c>
      <c r="BA155" s="24">
        <f ca="1">MIN(AZ144,MAX(0,AZ144/2-(BA151-BA152)/AZ146/AZ144))</f>
        <v>3.2</v>
      </c>
      <c r="BC155" s="38"/>
      <c r="BE155" s="8" t="s">
        <v>58</v>
      </c>
      <c r="BF155" s="6"/>
      <c r="BG155" s="6"/>
      <c r="BH155" s="6"/>
      <c r="BI155" s="6"/>
      <c r="BJ155" s="6"/>
      <c r="BK155" s="6"/>
      <c r="BL155" s="6"/>
      <c r="BM155" s="6"/>
      <c r="BQ155" s="24">
        <f ca="1">MIN(BR144,MAX(0,BR144/2-(BQ151-BQ152)/BR145/BR144))</f>
        <v>1.6416727088167054</v>
      </c>
      <c r="BR155" s="24">
        <f ca="1">MIN(BR144,MAX(0,BR144/2-(BR151-BR152)/BR146/BR144))</f>
        <v>0</v>
      </c>
      <c r="BS155" s="24">
        <f ca="1">MIN(BR144,MAX(0,BR144/2-(BS151-BS152)/BR146/BR144))</f>
        <v>3.2</v>
      </c>
      <c r="BU155" s="38"/>
      <c r="BW155" s="8" t="s">
        <v>58</v>
      </c>
      <c r="BX155" s="6"/>
      <c r="BY155" s="6"/>
      <c r="BZ155" s="6"/>
      <c r="CA155" s="6"/>
      <c r="CB155" s="6"/>
      <c r="CC155" s="6"/>
      <c r="CD155" s="6"/>
      <c r="CE155" s="6"/>
      <c r="CI155" s="24">
        <f ca="1">MIN(CJ144,MAX(0,CJ144/2-(CI151-CI152)/CJ145/CJ144))</f>
        <v>2.0713153242735611</v>
      </c>
      <c r="CJ155" s="24">
        <f ca="1">MIN(CJ144,MAX(0,CJ144/2-(CJ151-CJ152)/CJ146/CJ144))</f>
        <v>0</v>
      </c>
      <c r="CK155" s="24">
        <f ca="1">MIN(CJ144,MAX(0,CJ144/2-(CK151-CK152)/CJ146/CJ144))</f>
        <v>4.2</v>
      </c>
      <c r="CM155" s="38"/>
      <c r="CO155" s="8" t="s">
        <v>58</v>
      </c>
      <c r="CP155" s="6"/>
      <c r="CQ155" s="6"/>
      <c r="CR155" s="6"/>
      <c r="CS155" s="6"/>
      <c r="CT155" s="6"/>
      <c r="CU155" s="6"/>
      <c r="CV155" s="6"/>
      <c r="CW155" s="6"/>
      <c r="DA155" s="24">
        <f ca="1">MIN(DB144,MAX(0,DB144/2-(DA151-DA152)/DB145/DB144))</f>
        <v>1.8489736401134313</v>
      </c>
      <c r="DB155" s="24">
        <f ca="1">MIN(DB144,MAX(0,DB144/2-(DB151-DB152)/DB146/DB144))</f>
        <v>0</v>
      </c>
      <c r="DC155" s="24">
        <f ca="1">MIN(DB144,MAX(0,DB144/2-(DC151-DC152)/DB146/DB144))</f>
        <v>3.6</v>
      </c>
      <c r="DE155" s="38"/>
      <c r="DG155" s="8" t="s">
        <v>58</v>
      </c>
      <c r="DH155" s="6"/>
      <c r="DI155" s="6"/>
      <c r="DJ155" s="6"/>
      <c r="DK155" s="6"/>
      <c r="DL155" s="6"/>
      <c r="DM155" s="6"/>
      <c r="DN155" s="6"/>
      <c r="DO155" s="6"/>
      <c r="DS155" s="24">
        <f ca="1">MIN(DT144,MAX(0,DT144/2-(DS151-DS152)/DT145/DT144))</f>
        <v>1.8489736401134313</v>
      </c>
      <c r="DT155" s="24">
        <f ca="1">MIN(DT144,MAX(0,DT144/2-(DT151-DT152)/DT146/DT144))</f>
        <v>0</v>
      </c>
      <c r="DU155" s="24">
        <f ca="1">MIN(DT144,MAX(0,DT144/2-(DU151-DU152)/DT146/DT144))</f>
        <v>3.6</v>
      </c>
    </row>
    <row r="156" spans="1:125" x14ac:dyDescent="0.35">
      <c r="C156" s="8" t="s">
        <v>66</v>
      </c>
      <c r="O156" s="24">
        <f ca="1">O151+(P145*P144/2-(O151-O152)/P144)*O155-P145*O155^2/2</f>
        <v>14.770193561799118</v>
      </c>
      <c r="P156" s="24">
        <f ca="1">P151+(P146*P144/2-(P151-P152)/P144)*P155-P146*P155^2/2</f>
        <v>210.77459999999996</v>
      </c>
      <c r="Q156" s="24">
        <f ca="1">Q151+(P146*P144/2-(Q151-Q152)/P144)*Q155-P146*Q155^2/2</f>
        <v>193.82119999999992</v>
      </c>
      <c r="S156" s="38"/>
      <c r="U156" s="8" t="s">
        <v>66</v>
      </c>
      <c r="AG156" s="24">
        <f ca="1">AG151+(AH145*AH144/2-(AG151-AG152)/AH144)*AG155-AH145*AG155^2/2</f>
        <v>10.086204585533444</v>
      </c>
      <c r="AH156" s="24">
        <f ca="1">AH151+(AH146*AH144/2-(AH151-AH152)/AH144)*AH155-AH146*AH155^2/2</f>
        <v>209.40460000000002</v>
      </c>
      <c r="AI156" s="24">
        <f ca="1">AI151+(AH146*AH144/2-(AI151-AI152)/AH144)*AI155-AH146*AI155^2/2</f>
        <v>204.12260000000003</v>
      </c>
      <c r="AK156" s="38"/>
      <c r="AM156" s="8" t="s">
        <v>66</v>
      </c>
      <c r="AY156" s="24">
        <f ca="1">AY151+(AZ145*AZ144/2-(AY151-AY152)/AZ144)*AY155-AZ145*AY155^2/2</f>
        <v>18.143402026118068</v>
      </c>
      <c r="AZ156" s="24">
        <f ca="1">AZ151+(AZ146*AZ144/2-(AZ151-AZ152)/AZ144)*AZ155-AZ146*AZ155^2/2</f>
        <v>169.18020000000001</v>
      </c>
      <c r="BA156" s="24">
        <f ca="1">BA151+(AZ146*AZ144/2-(BA151-BA152)/AZ144)*BA155-AZ146*BA155^2/2</f>
        <v>76.593899999999991</v>
      </c>
      <c r="BC156" s="38"/>
      <c r="BE156" s="8" t="s">
        <v>66</v>
      </c>
      <c r="BQ156" s="24">
        <f ca="1">BQ151+(BR145*BR144/2-(BQ151-BQ152)/BR144)*BQ155-BR145*BQ155^2/2</f>
        <v>12.814339236740501</v>
      </c>
      <c r="BR156" s="24">
        <f ca="1">BR151+(BR146*BR144/2-(BR151-BR152)/BR144)*BR155-BR146*BR155^2/2</f>
        <v>76.884699999999995</v>
      </c>
      <c r="BS156" s="24">
        <f ca="1">BS151+(BR146*BR144/2-(BS151-BS152)/BR144)*BS155-BR146*BS155^2/2</f>
        <v>170.30580000000003</v>
      </c>
      <c r="BU156" s="38"/>
      <c r="BW156" s="8" t="s">
        <v>66</v>
      </c>
      <c r="CI156" s="24">
        <f ca="1">CI151+(CJ145*CJ144/2-(CI151-CI152)/CJ144)*CI155-CJ145*CI155^2/2</f>
        <v>27.009585255115198</v>
      </c>
      <c r="CJ156" s="24">
        <f ca="1">CJ151+(CJ146*CJ144/2-(CJ151-CJ152)/CJ144)*CJ155-CJ146*CJ155^2/2</f>
        <v>180.48400000000001</v>
      </c>
      <c r="CK156" s="24">
        <f ca="1">CK151+(CJ146*CJ144/2-(CK151-CK152)/CJ144)*CK155-CJ146*CK155^2/2</f>
        <v>177.73289999999994</v>
      </c>
      <c r="CM156" s="38"/>
      <c r="CO156" s="8" t="s">
        <v>66</v>
      </c>
      <c r="DA156" s="24">
        <f ca="1">DA151+(DB145*DB144/2-(DA151-DA152)/DB144)*DA155-DB145*DA155^2/2</f>
        <v>25.587448716423538</v>
      </c>
      <c r="DB156" s="24">
        <f ca="1">DB151+(DB146*DB144/2-(DB151-DB152)/DB144)*DB155-DB146*DB155^2/2</f>
        <v>167.46549999999996</v>
      </c>
      <c r="DC156" s="24">
        <f ca="1">DC151+(DB146*DB144/2-(DC151-DC152)/DB144)*DC155-DB146*DC155^2/2</f>
        <v>125.72619999999998</v>
      </c>
      <c r="DE156" s="38"/>
      <c r="DG156" s="8" t="s">
        <v>66</v>
      </c>
      <c r="DS156" s="24">
        <f ca="1">DS151+(DT145*DT144/2-(DS151-DS152)/DT144)*DS155-DT145*DS155^2/2</f>
        <v>25.587448716423538</v>
      </c>
      <c r="DT156" s="24">
        <f ca="1">DT151+(DT146*DT144/2-(DT151-DT152)/DT144)*DT155-DT146*DT155^2/2</f>
        <v>167.46549999999996</v>
      </c>
      <c r="DU156" s="24">
        <f ca="1">DU151+(DT146*DT144/2-(DU151-DU152)/DT144)*DU155-DT146*DU155^2/2</f>
        <v>125.72619999999998</v>
      </c>
    </row>
    <row r="157" spans="1:125" x14ac:dyDescent="0.35">
      <c r="S157" s="38"/>
      <c r="AK157" s="38"/>
      <c r="BC157" s="38"/>
      <c r="BU157" s="38"/>
      <c r="CM157" s="38"/>
      <c r="DE157" s="38"/>
    </row>
    <row r="158" spans="1:125" s="21" customFormat="1" x14ac:dyDescent="0.35">
      <c r="D158" s="23" t="s">
        <v>32</v>
      </c>
      <c r="E158" s="23" t="s">
        <v>33</v>
      </c>
      <c r="F158" s="23" t="s">
        <v>34</v>
      </c>
      <c r="G158" s="23" t="s">
        <v>35</v>
      </c>
      <c r="H158" s="23" t="s">
        <v>36</v>
      </c>
      <c r="I158" s="23" t="s">
        <v>37</v>
      </c>
      <c r="J158" s="23" t="s">
        <v>39</v>
      </c>
      <c r="K158" s="23" t="s">
        <v>40</v>
      </c>
      <c r="L158" s="23" t="s">
        <v>41</v>
      </c>
      <c r="M158" s="23" t="s">
        <v>42</v>
      </c>
      <c r="N158" s="23" t="s">
        <v>53</v>
      </c>
      <c r="O158" s="20" t="s">
        <v>32</v>
      </c>
      <c r="P158" s="23" t="s">
        <v>51</v>
      </c>
      <c r="Q158" s="23" t="s">
        <v>52</v>
      </c>
      <c r="S158" s="40"/>
      <c r="V158" s="23" t="s">
        <v>32</v>
      </c>
      <c r="W158" s="23" t="s">
        <v>33</v>
      </c>
      <c r="X158" s="23" t="s">
        <v>34</v>
      </c>
      <c r="Y158" s="23" t="s">
        <v>35</v>
      </c>
      <c r="Z158" s="23" t="s">
        <v>36</v>
      </c>
      <c r="AA158" s="23" t="s">
        <v>37</v>
      </c>
      <c r="AB158" s="23" t="s">
        <v>39</v>
      </c>
      <c r="AC158" s="23" t="s">
        <v>40</v>
      </c>
      <c r="AD158" s="23" t="s">
        <v>41</v>
      </c>
      <c r="AE158" s="23" t="s">
        <v>42</v>
      </c>
      <c r="AF158" s="23" t="s">
        <v>53</v>
      </c>
      <c r="AG158" s="20" t="s">
        <v>32</v>
      </c>
      <c r="AH158" s="23" t="s">
        <v>51</v>
      </c>
      <c r="AI158" s="23" t="s">
        <v>52</v>
      </c>
      <c r="AK158" s="40"/>
      <c r="AN158" s="23" t="s">
        <v>32</v>
      </c>
      <c r="AO158" s="23" t="s">
        <v>33</v>
      </c>
      <c r="AP158" s="23" t="s">
        <v>34</v>
      </c>
      <c r="AQ158" s="23" t="s">
        <v>35</v>
      </c>
      <c r="AR158" s="23" t="s">
        <v>36</v>
      </c>
      <c r="AS158" s="23" t="s">
        <v>37</v>
      </c>
      <c r="AT158" s="23" t="s">
        <v>39</v>
      </c>
      <c r="AU158" s="23" t="s">
        <v>40</v>
      </c>
      <c r="AV158" s="23" t="s">
        <v>41</v>
      </c>
      <c r="AW158" s="23" t="s">
        <v>42</v>
      </c>
      <c r="AX158" s="23" t="s">
        <v>53</v>
      </c>
      <c r="AY158" s="20" t="s">
        <v>32</v>
      </c>
      <c r="AZ158" s="23" t="s">
        <v>51</v>
      </c>
      <c r="BA158" s="23" t="s">
        <v>52</v>
      </c>
      <c r="BC158" s="40"/>
      <c r="BF158" s="23" t="s">
        <v>32</v>
      </c>
      <c r="BG158" s="23" t="s">
        <v>33</v>
      </c>
      <c r="BH158" s="23" t="s">
        <v>34</v>
      </c>
      <c r="BI158" s="23" t="s">
        <v>35</v>
      </c>
      <c r="BJ158" s="23" t="s">
        <v>36</v>
      </c>
      <c r="BK158" s="23" t="s">
        <v>37</v>
      </c>
      <c r="BL158" s="23" t="s">
        <v>39</v>
      </c>
      <c r="BM158" s="23" t="s">
        <v>40</v>
      </c>
      <c r="BN158" s="23" t="s">
        <v>41</v>
      </c>
      <c r="BO158" s="23" t="s">
        <v>42</v>
      </c>
      <c r="BP158" s="23" t="s">
        <v>53</v>
      </c>
      <c r="BQ158" s="20" t="s">
        <v>32</v>
      </c>
      <c r="BR158" s="23" t="s">
        <v>51</v>
      </c>
      <c r="BS158" s="23" t="s">
        <v>52</v>
      </c>
      <c r="BU158" s="40"/>
      <c r="BX158" s="23" t="s">
        <v>32</v>
      </c>
      <c r="BY158" s="23" t="s">
        <v>33</v>
      </c>
      <c r="BZ158" s="23" t="s">
        <v>34</v>
      </c>
      <c r="CA158" s="23" t="s">
        <v>35</v>
      </c>
      <c r="CB158" s="23" t="s">
        <v>36</v>
      </c>
      <c r="CC158" s="23" t="s">
        <v>37</v>
      </c>
      <c r="CD158" s="23" t="s">
        <v>39</v>
      </c>
      <c r="CE158" s="23" t="s">
        <v>40</v>
      </c>
      <c r="CF158" s="23" t="s">
        <v>41</v>
      </c>
      <c r="CG158" s="23" t="s">
        <v>42</v>
      </c>
      <c r="CH158" s="23" t="s">
        <v>53</v>
      </c>
      <c r="CI158" s="20" t="s">
        <v>32</v>
      </c>
      <c r="CJ158" s="23" t="s">
        <v>51</v>
      </c>
      <c r="CK158" s="23" t="s">
        <v>52</v>
      </c>
      <c r="CM158" s="40"/>
      <c r="CP158" s="23" t="s">
        <v>32</v>
      </c>
      <c r="CQ158" s="23" t="s">
        <v>33</v>
      </c>
      <c r="CR158" s="23" t="s">
        <v>34</v>
      </c>
      <c r="CS158" s="23" t="s">
        <v>35</v>
      </c>
      <c r="CT158" s="23" t="s">
        <v>36</v>
      </c>
      <c r="CU158" s="23" t="s">
        <v>37</v>
      </c>
      <c r="CV158" s="23" t="s">
        <v>39</v>
      </c>
      <c r="CW158" s="23" t="s">
        <v>40</v>
      </c>
      <c r="CX158" s="23" t="s">
        <v>41</v>
      </c>
      <c r="CY158" s="23" t="s">
        <v>42</v>
      </c>
      <c r="CZ158" s="23" t="s">
        <v>53</v>
      </c>
      <c r="DA158" s="20" t="s">
        <v>32</v>
      </c>
      <c r="DB158" s="23" t="s">
        <v>51</v>
      </c>
      <c r="DC158" s="23" t="s">
        <v>52</v>
      </c>
      <c r="DE158" s="40"/>
      <c r="DH158" s="23" t="s">
        <v>32</v>
      </c>
      <c r="DI158" s="23" t="s">
        <v>33</v>
      </c>
      <c r="DJ158" s="23" t="s">
        <v>34</v>
      </c>
      <c r="DK158" s="23" t="s">
        <v>35</v>
      </c>
      <c r="DL158" s="23" t="s">
        <v>36</v>
      </c>
      <c r="DM158" s="23" t="s">
        <v>37</v>
      </c>
      <c r="DN158" s="23" t="s">
        <v>39</v>
      </c>
      <c r="DO158" s="23" t="s">
        <v>40</v>
      </c>
      <c r="DP158" s="23" t="s">
        <v>41</v>
      </c>
      <c r="DQ158" s="23" t="s">
        <v>42</v>
      </c>
      <c r="DR158" s="23" t="s">
        <v>53</v>
      </c>
      <c r="DS158" s="20" t="s">
        <v>32</v>
      </c>
      <c r="DT158" s="23" t="s">
        <v>51</v>
      </c>
      <c r="DU158" s="23" t="s">
        <v>52</v>
      </c>
    </row>
    <row r="159" spans="1:125" s="21" customFormat="1" x14ac:dyDescent="0.35">
      <c r="A159" s="22" t="s">
        <v>38</v>
      </c>
      <c r="C159" s="8" t="s">
        <v>11</v>
      </c>
      <c r="D159" s="24">
        <f ca="1">D151+D153*F147/100-P145*F147^2/20000</f>
        <v>-16.548199999999998</v>
      </c>
      <c r="E159" s="24">
        <f ca="1">E151+E153*F147/100-P146*F147^2/20000</f>
        <v>-11.374474999999999</v>
      </c>
      <c r="F159" s="24">
        <f ca="1">F151-(F151-F152)/P144*F147/100</f>
        <v>164.36912790697673</v>
      </c>
      <c r="G159" s="24">
        <f ca="1">G151-(G151-G152)/P144*F147/100</f>
        <v>57.748360465116278</v>
      </c>
      <c r="H159" s="24">
        <f ca="1">H151-(H151-H152)/P144*F147/100</f>
        <v>9.3704767441860461</v>
      </c>
      <c r="I159" s="24">
        <f ca="1">I151-(I151-I152)/P144*F147/100</f>
        <v>13.785825581395349</v>
      </c>
      <c r="J159" s="24">
        <f ca="1">(ABS(F159)+ABS(H159))*SIGN(F159)</f>
        <v>173.73960465116278</v>
      </c>
      <c r="K159" s="24">
        <f ca="1">(ABS(G159)+ABS(I159))*SIGN(G159)</f>
        <v>71.534186046511621</v>
      </c>
      <c r="L159" s="24">
        <f ca="1">(ABS(J159)+0.3*ABS(K159))*SIGN(J159)</f>
        <v>195.19986046511627</v>
      </c>
      <c r="M159" s="24">
        <f t="shared" ref="M159:M162" ca="1" si="654">(ABS(K159)+0.3*ABS(J159))*SIGN(K159)</f>
        <v>123.65606744186044</v>
      </c>
      <c r="N159" s="24">
        <f ca="1">IF($C$2&lt;=$C$3,L159,M159)</f>
        <v>195.19986046511627</v>
      </c>
      <c r="O159" s="24">
        <f ca="1">D159</f>
        <v>-16.548199999999998</v>
      </c>
      <c r="P159" s="24">
        <f ca="1">E159+N159</f>
        <v>183.82538546511628</v>
      </c>
      <c r="Q159" s="24">
        <f ca="1">E159-N159</f>
        <v>-206.57433546511626</v>
      </c>
      <c r="S159" s="35" t="s">
        <v>38</v>
      </c>
      <c r="U159" s="8" t="s">
        <v>11</v>
      </c>
      <c r="V159" s="24">
        <f ca="1">V151+V153*X147/100-AH145*X147^2/20000</f>
        <v>-5.7475500000000004</v>
      </c>
      <c r="W159" s="24">
        <f ca="1">W151+W153*X147/100-AH146*X147^2/20000</f>
        <v>-4.7376750000000003</v>
      </c>
      <c r="X159" s="24">
        <f ca="1">X151-(X151-X152)/AH144*X147/100</f>
        <v>151.53185526315792</v>
      </c>
      <c r="Y159" s="24">
        <f ca="1">Y151-(Y151-Y152)/AH144*X147/100</f>
        <v>53.37565789473684</v>
      </c>
      <c r="Z159" s="24">
        <f ca="1">Z151-(Z151-Z152)/AH144*X147/100</f>
        <v>8.6558026315789469</v>
      </c>
      <c r="AA159" s="24">
        <f ca="1">AA151-(AA151-AA152)/AH144*X147/100</f>
        <v>12.734394736842106</v>
      </c>
      <c r="AB159" s="24">
        <f ca="1">(ABS(X159)+ABS(Z159))*SIGN(X159)</f>
        <v>160.18765789473687</v>
      </c>
      <c r="AC159" s="24">
        <f ca="1">(ABS(Y159)+ABS(AA159))*SIGN(Y159)</f>
        <v>66.110052631578952</v>
      </c>
      <c r="AD159" s="24">
        <f ca="1">(ABS(AB159)+0.3*ABS(AC159))*SIGN(AB159)</f>
        <v>180.02067368421055</v>
      </c>
      <c r="AE159" s="24">
        <f t="shared" ref="AE159:AE162" ca="1" si="655">(ABS(AC159)+0.3*ABS(AB159))*SIGN(AC159)</f>
        <v>114.16635000000002</v>
      </c>
      <c r="AF159" s="24">
        <f ca="1">IF($C$2&lt;=$C$3,AD159,AE159)</f>
        <v>180.02067368421055</v>
      </c>
      <c r="AG159" s="24">
        <f ca="1">V159</f>
        <v>-5.7475500000000004</v>
      </c>
      <c r="AH159" s="24">
        <f ca="1">W159+AF159</f>
        <v>175.28299868421055</v>
      </c>
      <c r="AI159" s="24">
        <f ca="1">W159-AF159</f>
        <v>-184.75834868421055</v>
      </c>
      <c r="AK159" s="35" t="s">
        <v>38</v>
      </c>
      <c r="AM159" s="8" t="s">
        <v>11</v>
      </c>
      <c r="AN159" s="24">
        <f ca="1">AN151+AN153*AP147/100-AZ145*AP147^2/20000</f>
        <v>-10.477499999999996</v>
      </c>
      <c r="AO159" s="24">
        <f ca="1">AO151+AO153*AP147/100-AZ146*AP147^2/20000</f>
        <v>-6.9235999999999995</v>
      </c>
      <c r="AP159" s="24">
        <f ca="1">AP151-(AP151-AP152)/AZ144*AP147/100</f>
        <v>132.07551562500001</v>
      </c>
      <c r="AQ159" s="24">
        <f ca="1">AQ151-(AQ151-AQ152)/AZ144*AP147/100</f>
        <v>46.594625000000001</v>
      </c>
      <c r="AR159" s="24">
        <f ca="1">AR151-(AR151-AR152)/AZ144*AP147/100</f>
        <v>7.5575937499999997</v>
      </c>
      <c r="AS159" s="24">
        <f ca="1">AS151-(AS151-AS152)/AZ144*AP147/100</f>
        <v>11.118921875</v>
      </c>
      <c r="AT159" s="24">
        <f ca="1">(ABS(AP159)+ABS(AR159))*SIGN(AP159)</f>
        <v>139.633109375</v>
      </c>
      <c r="AU159" s="24">
        <f ca="1">(ABS(AQ159)+ABS(AS159))*SIGN(AQ159)</f>
        <v>57.713546874999999</v>
      </c>
      <c r="AV159" s="24">
        <f ca="1">(ABS(AT159)+0.3*ABS(AU159))*SIGN(AT159)</f>
        <v>156.9471734375</v>
      </c>
      <c r="AW159" s="24">
        <f t="shared" ref="AW159:AW162" ca="1" si="656">(ABS(AU159)+0.3*ABS(AT159))*SIGN(AU159)</f>
        <v>99.603479687499998</v>
      </c>
      <c r="AX159" s="24">
        <f ca="1">IF($C$2&lt;=$C$3,AV159,AW159)</f>
        <v>156.9471734375</v>
      </c>
      <c r="AY159" s="24">
        <f ca="1">AN159</f>
        <v>-10.477499999999996</v>
      </c>
      <c r="AZ159" s="24">
        <f ca="1">AO159+AX159</f>
        <v>150.0235734375</v>
      </c>
      <c r="BA159" s="24">
        <f ca="1">AO159-AX159</f>
        <v>-163.87077343749999</v>
      </c>
      <c r="BC159" s="35" t="s">
        <v>38</v>
      </c>
      <c r="BE159" s="8" t="s">
        <v>11</v>
      </c>
      <c r="BF159" s="24">
        <f ca="1">BF151+BF153*BH147/100-BR145*BH147^2/20000</f>
        <v>-25.546150000000001</v>
      </c>
      <c r="BG159" s="24">
        <f ca="1">BG151+BG153*BH147/100-BR146*BH147^2/20000</f>
        <v>-16.299950000000003</v>
      </c>
      <c r="BH159" s="24">
        <f ca="1">BH151-(BH151-BH152)/BR144*BH147/100</f>
        <v>71.425546874999995</v>
      </c>
      <c r="BI159" s="24">
        <f ca="1">BI151-(BI151-BI152)/BR144*BH147/100</f>
        <v>25.297453124999997</v>
      </c>
      <c r="BJ159" s="24">
        <f ca="1">BJ151-(BJ151-BJ152)/BR144*BH147/100</f>
        <v>4.096078125</v>
      </c>
      <c r="BK159" s="24">
        <f ca="1">BK151-(BK151-BK152)/BR144*BH147/100</f>
        <v>6.0258437499999999</v>
      </c>
      <c r="BL159" s="24">
        <f ca="1">(ABS(BH159)+ABS(BJ159))*SIGN(BH159)</f>
        <v>75.521625</v>
      </c>
      <c r="BM159" s="24">
        <f ca="1">(ABS(BI159)+ABS(BK159))*SIGN(BI159)</f>
        <v>31.323296874999997</v>
      </c>
      <c r="BN159" s="24">
        <f ca="1">(ABS(BL159)+0.3*ABS(BM159))*SIGN(BL159)</f>
        <v>84.918614062499998</v>
      </c>
      <c r="BO159" s="24">
        <f t="shared" ref="BO159:BO162" ca="1" si="657">(ABS(BM159)+0.3*ABS(BL159))*SIGN(BM159)</f>
        <v>53.979784374999994</v>
      </c>
      <c r="BP159" s="24">
        <f ca="1">IF($C$2&lt;=$C$3,BN159,BO159)</f>
        <v>84.918614062499998</v>
      </c>
      <c r="BQ159" s="24">
        <f ca="1">BF159</f>
        <v>-25.546150000000001</v>
      </c>
      <c r="BR159" s="24">
        <f ca="1">BG159+BP159</f>
        <v>68.618664062499988</v>
      </c>
      <c r="BS159" s="24">
        <f ca="1">BG159-BP159</f>
        <v>-101.21856406250001</v>
      </c>
      <c r="BU159" s="35" t="s">
        <v>38</v>
      </c>
      <c r="BW159" s="8" t="s">
        <v>11</v>
      </c>
      <c r="BX159" s="24">
        <f ca="1">BX151+BX153*BZ147/100-CJ145*BZ147^2/20000</f>
        <v>-24.071250000000003</v>
      </c>
      <c r="BY159" s="24">
        <f ca="1">BY151+BY153*BZ147/100-CJ146*BZ147^2/20000</f>
        <v>-15.650449999999999</v>
      </c>
      <c r="BZ159" s="24">
        <f ca="1">BZ151-(BZ151-BZ152)/CJ144*BZ147/100</f>
        <v>148.00433333333334</v>
      </c>
      <c r="CA159" s="24">
        <f ca="1">CA151-(CA151-CA152)/CJ144*BZ147/100</f>
        <v>52.114333333333335</v>
      </c>
      <c r="CB159" s="24">
        <f ca="1">CB151-(CB151-CB152)/CJ144*BZ147/100</f>
        <v>8.4544166666666669</v>
      </c>
      <c r="CC159" s="24">
        <f ca="1">CC151-(CC151-CC152)/CJ144*BZ147/100</f>
        <v>12.437916666666668</v>
      </c>
      <c r="CD159" s="24">
        <f ca="1">(ABS(BZ159)+ABS(CB159))*SIGN(BZ159)</f>
        <v>156.45875000000001</v>
      </c>
      <c r="CE159" s="24">
        <f ca="1">(ABS(CA159)+ABS(CC159))*SIGN(CA159)</f>
        <v>64.552250000000001</v>
      </c>
      <c r="CF159" s="24">
        <f ca="1">(ABS(CD159)+0.3*ABS(CE159))*SIGN(CD159)</f>
        <v>175.82442500000002</v>
      </c>
      <c r="CG159" s="24">
        <f t="shared" ref="CG159:CG162" ca="1" si="658">(ABS(CE159)+0.3*ABS(CD159))*SIGN(CE159)</f>
        <v>111.48987500000001</v>
      </c>
      <c r="CH159" s="24">
        <f ca="1">IF($C$2&lt;=$C$3,CF159,CG159)</f>
        <v>175.82442500000002</v>
      </c>
      <c r="CI159" s="24">
        <f ca="1">BX159</f>
        <v>-24.071250000000003</v>
      </c>
      <c r="CJ159" s="24">
        <f ca="1">BY159+CH159</f>
        <v>160.17397500000001</v>
      </c>
      <c r="CK159" s="24">
        <f ca="1">BY159-CH159</f>
        <v>-191.47487500000003</v>
      </c>
      <c r="CM159" s="35" t="s">
        <v>38</v>
      </c>
      <c r="CO159" s="8" t="s">
        <v>11</v>
      </c>
      <c r="CP159" s="24">
        <f ca="1">CP151+CP153*CR147/100-DB145*CR147^2/20000</f>
        <v>-13.149699999999996</v>
      </c>
      <c r="CQ159" s="24">
        <f ca="1">CQ151+CQ153*CR147/100-DB146*CR147^2/20000</f>
        <v>-8.8296499999999991</v>
      </c>
      <c r="CR159" s="24">
        <f ca="1">CR151-(CR151-CR152)/DB144*CR147/100</f>
        <v>132.28355555555555</v>
      </c>
      <c r="CS159" s="24">
        <f ca="1">CS151-(CS151-CS152)/DB144*CR147/100</f>
        <v>46.563736111111112</v>
      </c>
      <c r="CT159" s="24">
        <f ca="1">CT151-(CT151-CT152)/DB144*CR147/100</f>
        <v>7.5470000000000006</v>
      </c>
      <c r="CU159" s="24">
        <f ca="1">CU151-(CU151-CU152)/DB144*CR147/100</f>
        <v>11.103722222222222</v>
      </c>
      <c r="CV159" s="24">
        <f ca="1">(ABS(CR159)+ABS(CT159))*SIGN(CR159)</f>
        <v>139.83055555555555</v>
      </c>
      <c r="CW159" s="24">
        <f ca="1">(ABS(CS159)+ABS(CU159))*SIGN(CS159)</f>
        <v>57.667458333333336</v>
      </c>
      <c r="CX159" s="24">
        <f ca="1">(ABS(CV159)+0.3*ABS(CW159))*SIGN(CV159)</f>
        <v>157.13079305555556</v>
      </c>
      <c r="CY159" s="24">
        <f t="shared" ref="CY159:CY162" ca="1" si="659">(ABS(CW159)+0.3*ABS(CV159))*SIGN(CW159)</f>
        <v>99.616624999999999</v>
      </c>
      <c r="CZ159" s="24">
        <f ca="1">IF($C$2&lt;=$C$3,CX159,CY159)</f>
        <v>157.13079305555556</v>
      </c>
      <c r="DA159" s="24">
        <f ca="1">CP159</f>
        <v>-13.149699999999996</v>
      </c>
      <c r="DB159" s="24">
        <f ca="1">CQ159+CZ159</f>
        <v>148.30114305555557</v>
      </c>
      <c r="DC159" s="24">
        <f ca="1">CQ159-CZ159</f>
        <v>-165.96044305555554</v>
      </c>
      <c r="DE159" s="35" t="s">
        <v>38</v>
      </c>
      <c r="DG159" s="8" t="s">
        <v>11</v>
      </c>
      <c r="DH159" s="24">
        <f ca="1">DH151+DH153*DJ147/100-DT145*DJ147^2/20000</f>
        <v>-13.149699999999996</v>
      </c>
      <c r="DI159" s="24">
        <f ca="1">DI151+DI153*DJ147/100-DT146*DJ147^2/20000</f>
        <v>-8.8296499999999991</v>
      </c>
      <c r="DJ159" s="24">
        <f ca="1">DJ151-(DJ151-DJ152)/DT144*DJ147/100</f>
        <v>132.28355555555555</v>
      </c>
      <c r="DK159" s="24">
        <f ca="1">DK151-(DK151-DK152)/DT144*DJ147/100</f>
        <v>46.563736111111112</v>
      </c>
      <c r="DL159" s="24">
        <f ca="1">DL151-(DL151-DL152)/DT144*DJ147/100</f>
        <v>7.5470000000000006</v>
      </c>
      <c r="DM159" s="24">
        <f ca="1">DM151-(DM151-DM152)/DT144*DJ147/100</f>
        <v>11.103722222222222</v>
      </c>
      <c r="DN159" s="24">
        <f ca="1">(ABS(DJ159)+ABS(DL159))*SIGN(DJ159)</f>
        <v>139.83055555555555</v>
      </c>
      <c r="DO159" s="24">
        <f ca="1">(ABS(DK159)+ABS(DM159))*SIGN(DK159)</f>
        <v>57.667458333333336</v>
      </c>
      <c r="DP159" s="24">
        <f ca="1">(ABS(DN159)+0.3*ABS(DO159))*SIGN(DN159)</f>
        <v>157.13079305555556</v>
      </c>
      <c r="DQ159" s="24">
        <f t="shared" ref="DQ159:DQ162" ca="1" si="660">(ABS(DO159)+0.3*ABS(DN159))*SIGN(DO159)</f>
        <v>99.616624999999999</v>
      </c>
      <c r="DR159" s="24">
        <f ca="1">IF($C$2&lt;=$C$3,DP159,DQ159)</f>
        <v>157.13079305555556</v>
      </c>
      <c r="DS159" s="24">
        <f ca="1">DH159</f>
        <v>-13.149699999999996</v>
      </c>
      <c r="DT159" s="24">
        <f ca="1">DI159+DR159</f>
        <v>148.30114305555557</v>
      </c>
      <c r="DU159" s="24">
        <f ca="1">DI159-DR159</f>
        <v>-165.96044305555554</v>
      </c>
    </row>
    <row r="160" spans="1:125" s="21" customFormat="1" x14ac:dyDescent="0.35">
      <c r="C160" s="8" t="s">
        <v>10</v>
      </c>
      <c r="D160" s="24">
        <f ca="1">D152-D154*F148/100-P145*F148^2/20000</f>
        <v>-10.697699999999999</v>
      </c>
      <c r="E160" s="24">
        <f ca="1">E152-E154*F148/100-P146*F148^2/20000</f>
        <v>-8.0112749999999995</v>
      </c>
      <c r="F160" s="24">
        <f ca="1">F152-(F152-F151)/P144*F147/100</f>
        <v>-146.69012790697673</v>
      </c>
      <c r="G160" s="24">
        <f ca="1">G152-(G152-G151)/P144*F147/100</f>
        <v>-51.595360465116272</v>
      </c>
      <c r="H160" s="24">
        <f ca="1">H152-(H152-H151)/P144*F147/100</f>
        <v>-8.367476744186046</v>
      </c>
      <c r="I160" s="24">
        <f ca="1">I152-(I152-I151)/P144*F147/100</f>
        <v>-12.310825581395349</v>
      </c>
      <c r="J160" s="24">
        <f t="shared" ref="J160:J162" ca="1" si="661">(ABS(F160)+ABS(H160))*SIGN(F160)</f>
        <v>-155.05760465116276</v>
      </c>
      <c r="K160" s="24">
        <f t="shared" ref="K160:K162" ca="1" si="662">(ABS(G160)+ABS(I160))*SIGN(G160)</f>
        <v>-63.906186046511621</v>
      </c>
      <c r="L160" s="24">
        <f t="shared" ref="L160:L162" ca="1" si="663">(ABS(J160)+0.3*ABS(K160))*SIGN(J160)</f>
        <v>-174.22946046511623</v>
      </c>
      <c r="M160" s="24">
        <f t="shared" ca="1" si="654"/>
        <v>-110.42346744186045</v>
      </c>
      <c r="N160" s="24">
        <f ca="1">IF($C$2&lt;=$C$3,L160,M160)</f>
        <v>-174.22946046511623</v>
      </c>
      <c r="O160" s="24">
        <f t="shared" ref="O160:O162" ca="1" si="664">D160</f>
        <v>-10.697699999999999</v>
      </c>
      <c r="P160" s="24">
        <f t="shared" ref="P160:P162" ca="1" si="665">E160+N160</f>
        <v>-182.24073546511624</v>
      </c>
      <c r="Q160" s="24">
        <f t="shared" ref="Q160:Q162" ca="1" si="666">E160-N160</f>
        <v>166.21818546511622</v>
      </c>
      <c r="S160" s="40"/>
      <c r="U160" s="8" t="s">
        <v>10</v>
      </c>
      <c r="V160" s="24">
        <f ca="1">V152-V154*X148/100-AH145*X148^2/20000</f>
        <v>-16.803349999999998</v>
      </c>
      <c r="W160" s="24">
        <f ca="1">W152-W154*X148/100-AH146*X148^2/20000</f>
        <v>-11.164575000000001</v>
      </c>
      <c r="X160" s="24">
        <f ca="1">X152-(X152-X151)/AH144*X147/100</f>
        <v>-153.73085526315788</v>
      </c>
      <c r="Y160" s="24">
        <f ca="1">Y152-(Y152-Y151)/AH144*X147/100</f>
        <v>-54.117657894736844</v>
      </c>
      <c r="Z160" s="24">
        <f ca="1">Z152-(Z152-Z151)/AH144*X147/100</f>
        <v>-8.7768026315789456</v>
      </c>
      <c r="AA160" s="24">
        <f ca="1">AA152-(AA152-AA151)/AH144*X147/100</f>
        <v>-12.912394736842105</v>
      </c>
      <c r="AB160" s="24">
        <f t="shared" ref="AB160:AB162" ca="1" si="667">(ABS(X160)+ABS(Z160))*SIGN(X160)</f>
        <v>-162.50765789473684</v>
      </c>
      <c r="AC160" s="24">
        <f t="shared" ref="AC160:AC162" ca="1" si="668">(ABS(Y160)+ABS(AA160))*SIGN(Y160)</f>
        <v>-67.030052631578954</v>
      </c>
      <c r="AD160" s="24">
        <f t="shared" ref="AD160:AD162" ca="1" si="669">(ABS(AB160)+0.3*ABS(AC160))*SIGN(AB160)</f>
        <v>-182.61667368421053</v>
      </c>
      <c r="AE160" s="24">
        <f t="shared" ca="1" si="655"/>
        <v>-115.78235000000001</v>
      </c>
      <c r="AF160" s="24">
        <f ca="1">IF($C$2&lt;=$C$3,AD160,AE160)</f>
        <v>-182.61667368421053</v>
      </c>
      <c r="AG160" s="24">
        <f t="shared" ref="AG160:AG162" ca="1" si="670">V160</f>
        <v>-16.803349999999998</v>
      </c>
      <c r="AH160" s="24">
        <f t="shared" ref="AH160:AH162" ca="1" si="671">W160+AF160</f>
        <v>-193.78124868421054</v>
      </c>
      <c r="AI160" s="24">
        <f t="shared" ref="AI160:AI162" ca="1" si="672">W160-AF160</f>
        <v>171.45209868421051</v>
      </c>
      <c r="AK160" s="40"/>
      <c r="AM160" s="8" t="s">
        <v>10</v>
      </c>
      <c r="AN160" s="24">
        <f ca="1">AN152-AN154*AP148/100-AZ145*AP148^2/20000</f>
        <v>-25.4635</v>
      </c>
      <c r="AO160" s="24">
        <f ca="1">AO152-AO154*AP148/100-AZ146*AP148^2/20000</f>
        <v>-16.394200000000001</v>
      </c>
      <c r="AP160" s="24">
        <f ca="1">AP152-(AP152-AP151)/AZ144*AP147/100</f>
        <v>-56.756515625000006</v>
      </c>
      <c r="AQ160" s="24">
        <f ca="1">AQ152-(AQ152-AQ151)/AZ144*AP147/100</f>
        <v>-20.136625000000002</v>
      </c>
      <c r="AR160" s="24">
        <f ca="1">AR152-(AR152-AR151)/AZ144*AP147/100</f>
        <v>-3.2595937500000005</v>
      </c>
      <c r="AS160" s="24">
        <f ca="1">AS152-(AS152-AS151)/AZ144*AP147/100</f>
        <v>-4.7959218750000003</v>
      </c>
      <c r="AT160" s="24">
        <f t="shared" ref="AT160:AT162" ca="1" si="673">(ABS(AP160)+ABS(AR160))*SIGN(AP160)</f>
        <v>-60.016109375000006</v>
      </c>
      <c r="AU160" s="24">
        <f t="shared" ref="AU160:AU162" ca="1" si="674">(ABS(AQ160)+ABS(AS160))*SIGN(AQ160)</f>
        <v>-24.932546875000003</v>
      </c>
      <c r="AV160" s="24">
        <f t="shared" ref="AV160:AV162" ca="1" si="675">(ABS(AT160)+0.3*ABS(AU160))*SIGN(AT160)</f>
        <v>-67.495873437500009</v>
      </c>
      <c r="AW160" s="24">
        <f t="shared" ca="1" si="656"/>
        <v>-42.937379687500005</v>
      </c>
      <c r="AX160" s="24">
        <f ca="1">IF($C$2&lt;=$C$3,AV160,AW160)</f>
        <v>-67.495873437500009</v>
      </c>
      <c r="AY160" s="24">
        <f t="shared" ref="AY160:AY162" ca="1" si="676">AN160</f>
        <v>-25.4635</v>
      </c>
      <c r="AZ160" s="24">
        <f t="shared" ref="AZ160:AZ162" ca="1" si="677">AO160+AX160</f>
        <v>-83.890073437500007</v>
      </c>
      <c r="BA160" s="24">
        <f t="shared" ref="BA160:BA162" ca="1" si="678">AO160-AX160</f>
        <v>51.101673437500011</v>
      </c>
      <c r="BC160" s="40"/>
      <c r="BE160" s="8" t="s">
        <v>10</v>
      </c>
      <c r="BF160" s="24">
        <f ca="1">BF152-BF154*BH148/100-BR145*BH148^2/20000</f>
        <v>-12.357049999999997</v>
      </c>
      <c r="BG160" s="24">
        <f ca="1">BG152-BG154*BH148/100-BR146*BH148^2/20000</f>
        <v>-8.2447500000000016</v>
      </c>
      <c r="BH160" s="24">
        <f ca="1">BH152-(BH152-BH151)/BR144*BH147/100</f>
        <v>-148.07454687500001</v>
      </c>
      <c r="BI160" s="24">
        <f ca="1">BI152-(BI152-BI151)/BR144*BH147/100</f>
        <v>-52.220453124999999</v>
      </c>
      <c r="BJ160" s="24">
        <f ca="1">BJ152-(BJ152-BJ151)/BR144*BH147/100</f>
        <v>-8.4690781249999993</v>
      </c>
      <c r="BK160" s="24">
        <f ca="1">BK152-(BK152-BK151)/BR144*BH147/100</f>
        <v>-12.459843750000001</v>
      </c>
      <c r="BL160" s="24">
        <f t="shared" ref="BL160:BL162" ca="1" si="679">(ABS(BH160)+ABS(BJ160))*SIGN(BH160)</f>
        <v>-156.54362500000002</v>
      </c>
      <c r="BM160" s="24">
        <f t="shared" ref="BM160:BM162" ca="1" si="680">(ABS(BI160)+ABS(BK160))*SIGN(BI160)</f>
        <v>-64.680296874999996</v>
      </c>
      <c r="BN160" s="24">
        <f t="shared" ref="BN160:BN162" ca="1" si="681">(ABS(BL160)+0.3*ABS(BM160))*SIGN(BL160)</f>
        <v>-175.94771406250001</v>
      </c>
      <c r="BO160" s="24">
        <f t="shared" ca="1" si="657"/>
        <v>-111.64338437500001</v>
      </c>
      <c r="BP160" s="24">
        <f ca="1">IF($C$2&lt;=$C$3,BN160,BO160)</f>
        <v>-175.94771406250001</v>
      </c>
      <c r="BQ160" s="24">
        <f t="shared" ref="BQ160:BQ162" ca="1" si="682">BF160</f>
        <v>-12.357049999999997</v>
      </c>
      <c r="BR160" s="24">
        <f t="shared" ref="BR160:BR162" ca="1" si="683">BG160+BP160</f>
        <v>-184.19246406250002</v>
      </c>
      <c r="BS160" s="24">
        <f t="shared" ref="BS160:BS162" ca="1" si="684">BG160-BP160</f>
        <v>167.7029640625</v>
      </c>
      <c r="BU160" s="40"/>
      <c r="BW160" s="8" t="s">
        <v>10</v>
      </c>
      <c r="BX160" s="24">
        <f ca="1">BX152-BX154*BZ148/100-CJ145*BZ148^2/20000</f>
        <v>-27.53295</v>
      </c>
      <c r="BY160" s="24">
        <f ca="1">BY152-BY154*BZ148/100-CJ146*BZ148^2/20000</f>
        <v>-17.85745</v>
      </c>
      <c r="BZ160" s="24">
        <f ca="1">BZ152-(BZ152-BZ151)/CJ144*BZ147/100</f>
        <v>-147.91233333333332</v>
      </c>
      <c r="CA160" s="24">
        <f ca="1">CA152-(CA152-CA151)/CJ144*BZ147/100</f>
        <v>-52.092333333333329</v>
      </c>
      <c r="CB160" s="24">
        <f ca="1">CB152-(CB152-CB151)/CJ144*BZ147/100</f>
        <v>-8.4514166666666668</v>
      </c>
      <c r="CC160" s="24">
        <f ca="1">CC152-(CC152-CC151)/CJ144*BZ147/100</f>
        <v>-12.432916666666667</v>
      </c>
      <c r="CD160" s="24">
        <f t="shared" ref="CD160:CD162" ca="1" si="685">(ABS(BZ160)+ABS(CB160))*SIGN(BZ160)</f>
        <v>-156.36374999999998</v>
      </c>
      <c r="CE160" s="24">
        <f t="shared" ref="CE160:CE162" ca="1" si="686">(ABS(CA160)+ABS(CC160))*SIGN(CA160)</f>
        <v>-64.52525</v>
      </c>
      <c r="CF160" s="24">
        <f t="shared" ref="CF160:CF162" ca="1" si="687">(ABS(CD160)+0.3*ABS(CE160))*SIGN(CD160)</f>
        <v>-175.72132499999998</v>
      </c>
      <c r="CG160" s="24">
        <f t="shared" ca="1" si="658"/>
        <v>-111.43437499999999</v>
      </c>
      <c r="CH160" s="24">
        <f ca="1">IF($C$2&lt;=$C$3,CF160,CG160)</f>
        <v>-175.72132499999998</v>
      </c>
      <c r="CI160" s="24">
        <f t="shared" ref="CI160:CI162" ca="1" si="688">BX160</f>
        <v>-27.53295</v>
      </c>
      <c r="CJ160" s="24">
        <f t="shared" ref="CJ160:CJ162" ca="1" si="689">BY160+CH160</f>
        <v>-193.57877499999998</v>
      </c>
      <c r="CK160" s="24">
        <f t="shared" ref="CK160:CK162" ca="1" si="690">BY160-CH160</f>
        <v>157.86387499999998</v>
      </c>
      <c r="CM160" s="40"/>
      <c r="CO160" s="8" t="s">
        <v>10</v>
      </c>
      <c r="CP160" s="24">
        <f ca="1">CP152-CP154*CR148/100-DB145*CR148^2/20000</f>
        <v>-18.603499999999997</v>
      </c>
      <c r="CQ160" s="24">
        <f ca="1">CQ152-CQ154*CR148/100-DB146*CR148^2/20000</f>
        <v>-11.773249999999999</v>
      </c>
      <c r="CR160" s="24">
        <f ca="1">CR152-(CR152-CR151)/DB144*CR147/100</f>
        <v>-93.207555555555558</v>
      </c>
      <c r="CS160" s="24">
        <f ca="1">CS152-(CS152-CS151)/DB144*CR147/100</f>
        <v>-32.906736111111108</v>
      </c>
      <c r="CT160" s="24">
        <f ca="1">CT152-(CT152-CT151)/DB144*CR147/100</f>
        <v>-5.3289999999999997</v>
      </c>
      <c r="CU160" s="24">
        <f ca="1">CU152-(CU152-CU151)/DB144*CR147/100</f>
        <v>-7.8397222222222211</v>
      </c>
      <c r="CV160" s="24">
        <f t="shared" ref="CV160:CV162" ca="1" si="691">(ABS(CR160)+ABS(CT160))*SIGN(CR160)</f>
        <v>-98.536555555555552</v>
      </c>
      <c r="CW160" s="24">
        <f t="shared" ref="CW160:CW162" ca="1" si="692">(ABS(CS160)+ABS(CU160))*SIGN(CS160)</f>
        <v>-40.746458333333329</v>
      </c>
      <c r="CX160" s="24">
        <f t="shared" ref="CX160:CX162" ca="1" si="693">(ABS(CV160)+0.3*ABS(CW160))*SIGN(CV160)</f>
        <v>-110.76049305555554</v>
      </c>
      <c r="CY160" s="24">
        <f t="shared" ca="1" si="659"/>
        <v>-70.307424999999995</v>
      </c>
      <c r="CZ160" s="24">
        <f ca="1">IF($C$2&lt;=$C$3,CX160,CY160)</f>
        <v>-110.76049305555554</v>
      </c>
      <c r="DA160" s="24">
        <f t="shared" ref="DA160:DA162" ca="1" si="694">CP160</f>
        <v>-18.603499999999997</v>
      </c>
      <c r="DB160" s="24">
        <f t="shared" ref="DB160:DB162" ca="1" si="695">CQ160+CZ160</f>
        <v>-122.53374305555555</v>
      </c>
      <c r="DC160" s="24">
        <f t="shared" ref="DC160:DC162" ca="1" si="696">CQ160-CZ160</f>
        <v>98.987243055555538</v>
      </c>
      <c r="DE160" s="40"/>
      <c r="DG160" s="8" t="s">
        <v>10</v>
      </c>
      <c r="DH160" s="24">
        <f ca="1">DH152-DH154*DJ148/100-DT145*DJ148^2/20000</f>
        <v>-8.2522999999999982</v>
      </c>
      <c r="DI160" s="24">
        <f ca="1">DI152-DI154*DJ148/100-DT146*DJ148^2/20000</f>
        <v>-5.0988499999999988</v>
      </c>
      <c r="DJ160" s="24">
        <f ca="1">DJ152-(DJ152-DJ151)/DT144*DJ147/100</f>
        <v>-93.207555555555558</v>
      </c>
      <c r="DK160" s="24">
        <f ca="1">DK152-(DK152-DK151)/DT144*DJ147/100</f>
        <v>-32.906736111111108</v>
      </c>
      <c r="DL160" s="24">
        <f ca="1">DL152-(DL152-DL151)/DT144*DJ147/100</f>
        <v>-5.3289999999999997</v>
      </c>
      <c r="DM160" s="24">
        <f ca="1">DM152-(DM152-DM151)/DT144*DJ147/100</f>
        <v>-7.8397222222222211</v>
      </c>
      <c r="DN160" s="24">
        <f t="shared" ref="DN160:DN162" ca="1" si="697">(ABS(DJ160)+ABS(DL160))*SIGN(DJ160)</f>
        <v>-98.536555555555552</v>
      </c>
      <c r="DO160" s="24">
        <f t="shared" ref="DO160:DO162" ca="1" si="698">(ABS(DK160)+ABS(DM160))*SIGN(DK160)</f>
        <v>-40.746458333333329</v>
      </c>
      <c r="DP160" s="24">
        <f t="shared" ref="DP160:DP162" ca="1" si="699">(ABS(DN160)+0.3*ABS(DO160))*SIGN(DN160)</f>
        <v>-110.76049305555554</v>
      </c>
      <c r="DQ160" s="24">
        <f t="shared" ca="1" si="660"/>
        <v>-70.307424999999995</v>
      </c>
      <c r="DR160" s="24">
        <f ca="1">IF($C$2&lt;=$C$3,DP160,DQ160)</f>
        <v>-110.76049305555554</v>
      </c>
      <c r="DS160" s="24">
        <f t="shared" ref="DS160:DS162" ca="1" si="700">DH160</f>
        <v>-8.2522999999999982</v>
      </c>
      <c r="DT160" s="24">
        <f t="shared" ref="DT160:DT162" ca="1" si="701">DI160+DR160</f>
        <v>-115.85934305555554</v>
      </c>
      <c r="DU160" s="24">
        <f t="shared" ref="DU160:DU162" ca="1" si="702">DI160-DR160</f>
        <v>105.66164305555554</v>
      </c>
    </row>
    <row r="161" spans="1:126" s="21" customFormat="1" x14ac:dyDescent="0.35">
      <c r="C161" s="8" t="s">
        <v>9</v>
      </c>
      <c r="D161" s="24">
        <f ca="1">D153-P145*F147/100</f>
        <v>33.088999999999999</v>
      </c>
      <c r="E161" s="24">
        <f ca="1">E153-P146*F147/100</f>
        <v>23.434000000000001</v>
      </c>
      <c r="F161" s="24">
        <f t="shared" ref="F161:I161" ca="1" si="703">F153</f>
        <v>-86.405000000000001</v>
      </c>
      <c r="G161" s="24">
        <f t="shared" ca="1" si="703"/>
        <v>-30.373000000000001</v>
      </c>
      <c r="H161" s="24">
        <f t="shared" ca="1" si="703"/>
        <v>-4.9269999999999996</v>
      </c>
      <c r="I161" s="24">
        <f t="shared" ca="1" si="703"/>
        <v>-7.2489999999999997</v>
      </c>
      <c r="J161" s="24">
        <f t="shared" ca="1" si="661"/>
        <v>-91.331999999999994</v>
      </c>
      <c r="K161" s="24">
        <f t="shared" ca="1" si="662"/>
        <v>-37.622</v>
      </c>
      <c r="L161" s="24">
        <f t="shared" ca="1" si="663"/>
        <v>-102.61859999999999</v>
      </c>
      <c r="M161" s="24">
        <f t="shared" ca="1" si="654"/>
        <v>-65.021599999999992</v>
      </c>
      <c r="N161" s="24">
        <f ca="1">IF($C$2&lt;=$C$3,L161,M161)</f>
        <v>-102.61859999999999</v>
      </c>
      <c r="O161" s="24">
        <f t="shared" ca="1" si="664"/>
        <v>33.088999999999999</v>
      </c>
      <c r="P161" s="24">
        <f t="shared" ca="1" si="665"/>
        <v>-79.184599999999989</v>
      </c>
      <c r="Q161" s="24">
        <f t="shared" ca="1" si="666"/>
        <v>126.05259999999998</v>
      </c>
      <c r="S161" s="40"/>
      <c r="U161" s="8" t="s">
        <v>9</v>
      </c>
      <c r="V161" s="24">
        <f ca="1">V153-AH145*X147/100</f>
        <v>23.527999999999999</v>
      </c>
      <c r="W161" s="24">
        <f ca="1">W153-AH146*X147/100</f>
        <v>17.302</v>
      </c>
      <c r="X161" s="24">
        <f t="shared" ref="X161:AA161" ca="1" si="704">X153</f>
        <v>-98.471999999999994</v>
      </c>
      <c r="Y161" s="24">
        <f t="shared" ca="1" si="704"/>
        <v>-34.674999999999997</v>
      </c>
      <c r="Z161" s="24">
        <f t="shared" ca="1" si="704"/>
        <v>-5.6230000000000002</v>
      </c>
      <c r="AA161" s="24">
        <f t="shared" ca="1" si="704"/>
        <v>-8.2729999999999997</v>
      </c>
      <c r="AB161" s="24">
        <f t="shared" ca="1" si="667"/>
        <v>-104.095</v>
      </c>
      <c r="AC161" s="24">
        <f t="shared" ca="1" si="668"/>
        <v>-42.947999999999993</v>
      </c>
      <c r="AD161" s="24">
        <f t="shared" ca="1" si="669"/>
        <v>-116.9794</v>
      </c>
      <c r="AE161" s="24">
        <f t="shared" ca="1" si="655"/>
        <v>-74.17649999999999</v>
      </c>
      <c r="AF161" s="24">
        <f ca="1">IF($C$2&lt;=$C$3,AD161,AE161)</f>
        <v>-116.9794</v>
      </c>
      <c r="AG161" s="24">
        <f t="shared" ca="1" si="670"/>
        <v>23.527999999999999</v>
      </c>
      <c r="AH161" s="24">
        <f t="shared" ca="1" si="671"/>
        <v>-99.677400000000006</v>
      </c>
      <c r="AI161" s="24">
        <f t="shared" ca="1" si="672"/>
        <v>134.28139999999999</v>
      </c>
      <c r="AK161" s="40"/>
      <c r="AM161" s="8" t="s">
        <v>9</v>
      </c>
      <c r="AN161" s="24">
        <f ca="1">AN153-AZ145*AP147/100</f>
        <v>47.370000000000005</v>
      </c>
      <c r="AO161" s="24">
        <f ca="1">AO153-AZ146*AP147/100</f>
        <v>30.620000000000005</v>
      </c>
      <c r="AP161" s="24">
        <f t="shared" ref="AP161:AS161" ca="1" si="705">AP153</f>
        <v>-75.531999999999996</v>
      </c>
      <c r="AQ161" s="24">
        <f t="shared" ca="1" si="705"/>
        <v>-26.692</v>
      </c>
      <c r="AR161" s="24">
        <f t="shared" ca="1" si="705"/>
        <v>-4.327</v>
      </c>
      <c r="AS161" s="24">
        <f t="shared" ca="1" si="705"/>
        <v>-6.3659999999999997</v>
      </c>
      <c r="AT161" s="24">
        <f t="shared" ca="1" si="673"/>
        <v>-79.858999999999995</v>
      </c>
      <c r="AU161" s="24">
        <f t="shared" ca="1" si="674"/>
        <v>-33.058</v>
      </c>
      <c r="AV161" s="24">
        <f t="shared" ca="1" si="675"/>
        <v>-89.776399999999995</v>
      </c>
      <c r="AW161" s="24">
        <f t="shared" ca="1" si="656"/>
        <v>-57.015699999999995</v>
      </c>
      <c r="AX161" s="24">
        <f ca="1">IF($C$2&lt;=$C$3,AV161,AW161)</f>
        <v>-89.776399999999995</v>
      </c>
      <c r="AY161" s="24">
        <f t="shared" ca="1" si="676"/>
        <v>47.370000000000005</v>
      </c>
      <c r="AZ161" s="24">
        <f t="shared" ca="1" si="677"/>
        <v>-59.156399999999991</v>
      </c>
      <c r="BA161" s="24">
        <f t="shared" ca="1" si="678"/>
        <v>120.3964</v>
      </c>
      <c r="BC161" s="40"/>
      <c r="BE161" s="8" t="s">
        <v>9</v>
      </c>
      <c r="BF161" s="24">
        <f ca="1">BF153-BR145*BH147/100</f>
        <v>51.433</v>
      </c>
      <c r="BG161" s="24">
        <f ca="1">BG153-BR146*BH147/100</f>
        <v>33.17</v>
      </c>
      <c r="BH161" s="24">
        <f t="shared" ref="BH161:BK161" ca="1" si="706">BH153</f>
        <v>-75.688999999999993</v>
      </c>
      <c r="BI161" s="24">
        <f t="shared" ca="1" si="706"/>
        <v>-26.73</v>
      </c>
      <c r="BJ161" s="24">
        <f t="shared" ca="1" si="706"/>
        <v>-4.3330000000000002</v>
      </c>
      <c r="BK161" s="24">
        <f t="shared" ca="1" si="706"/>
        <v>-6.375</v>
      </c>
      <c r="BL161" s="24">
        <f t="shared" ca="1" si="679"/>
        <v>-80.021999999999991</v>
      </c>
      <c r="BM161" s="24">
        <f t="shared" ca="1" si="680"/>
        <v>-33.105000000000004</v>
      </c>
      <c r="BN161" s="24">
        <f t="shared" ca="1" si="681"/>
        <v>-89.953499999999991</v>
      </c>
      <c r="BO161" s="24">
        <f t="shared" ca="1" si="657"/>
        <v>-57.111599999999996</v>
      </c>
      <c r="BP161" s="24">
        <f ca="1">IF($C$2&lt;=$C$3,BN161,BO161)</f>
        <v>-89.953499999999991</v>
      </c>
      <c r="BQ161" s="24">
        <f t="shared" ca="1" si="682"/>
        <v>51.433</v>
      </c>
      <c r="BR161" s="24">
        <f t="shared" ca="1" si="683"/>
        <v>-56.783499999999989</v>
      </c>
      <c r="BS161" s="24">
        <f t="shared" ca="1" si="684"/>
        <v>123.12349999999999</v>
      </c>
      <c r="BU161" s="40"/>
      <c r="BW161" s="8" t="s">
        <v>9</v>
      </c>
      <c r="BX161" s="24">
        <f ca="1">BX153-CJ145*BZ147/100</f>
        <v>59.350999999999999</v>
      </c>
      <c r="BY161" s="24">
        <f ca="1">BY153-CJ146*BZ147/100</f>
        <v>38.5</v>
      </c>
      <c r="BZ161" s="24">
        <f t="shared" ref="BZ161:CC161" ca="1" si="707">BZ153</f>
        <v>-84.548000000000002</v>
      </c>
      <c r="CA161" s="24">
        <f t="shared" ca="1" si="707"/>
        <v>-29.773</v>
      </c>
      <c r="CB161" s="24">
        <f t="shared" ca="1" si="707"/>
        <v>-4.83</v>
      </c>
      <c r="CC161" s="24">
        <f t="shared" ca="1" si="707"/>
        <v>-7.1059999999999999</v>
      </c>
      <c r="CD161" s="24">
        <f t="shared" ca="1" si="685"/>
        <v>-89.378</v>
      </c>
      <c r="CE161" s="24">
        <f t="shared" ca="1" si="686"/>
        <v>-36.878999999999998</v>
      </c>
      <c r="CF161" s="24">
        <f t="shared" ca="1" si="687"/>
        <v>-100.4417</v>
      </c>
      <c r="CG161" s="24">
        <f t="shared" ca="1" si="658"/>
        <v>-63.692399999999992</v>
      </c>
      <c r="CH161" s="24">
        <f ca="1">IF($C$2&lt;=$C$3,CF161,CG161)</f>
        <v>-100.4417</v>
      </c>
      <c r="CI161" s="24">
        <f t="shared" ca="1" si="688"/>
        <v>59.350999999999999</v>
      </c>
      <c r="CJ161" s="24">
        <f t="shared" ca="1" si="689"/>
        <v>-61.941699999999997</v>
      </c>
      <c r="CK161" s="24">
        <f t="shared" ca="1" si="690"/>
        <v>138.9417</v>
      </c>
      <c r="CM161" s="40"/>
      <c r="CO161" s="8" t="s">
        <v>9</v>
      </c>
      <c r="CP161" s="24">
        <f ca="1">CP153-DB145*CR147/100</f>
        <v>51.684000000000005</v>
      </c>
      <c r="CQ161" s="24">
        <f ca="1">CQ153-DB146*CR147/100</f>
        <v>33.707999999999998</v>
      </c>
      <c r="CR161" s="24">
        <f t="shared" ref="CR161:CU161" ca="1" si="708">CR153</f>
        <v>-77.754999999999995</v>
      </c>
      <c r="CS161" s="24">
        <f t="shared" ca="1" si="708"/>
        <v>-27.402999999999999</v>
      </c>
      <c r="CT161" s="24">
        <f t="shared" ca="1" si="708"/>
        <v>-4.4400000000000004</v>
      </c>
      <c r="CU161" s="24">
        <f t="shared" ca="1" si="708"/>
        <v>-6.532</v>
      </c>
      <c r="CV161" s="24">
        <f t="shared" ca="1" si="691"/>
        <v>-82.194999999999993</v>
      </c>
      <c r="CW161" s="24">
        <f t="shared" ca="1" si="692"/>
        <v>-33.935000000000002</v>
      </c>
      <c r="CX161" s="24">
        <f t="shared" ca="1" si="693"/>
        <v>-92.375499999999988</v>
      </c>
      <c r="CY161" s="24">
        <f t="shared" ca="1" si="659"/>
        <v>-58.593499999999999</v>
      </c>
      <c r="CZ161" s="24">
        <f ca="1">IF($C$2&lt;=$C$3,CX161,CY161)</f>
        <v>-92.375499999999988</v>
      </c>
      <c r="DA161" s="24">
        <f t="shared" ca="1" si="694"/>
        <v>51.684000000000005</v>
      </c>
      <c r="DB161" s="24">
        <f t="shared" ca="1" si="695"/>
        <v>-58.66749999999999</v>
      </c>
      <c r="DC161" s="24">
        <f t="shared" ca="1" si="696"/>
        <v>126.08349999999999</v>
      </c>
      <c r="DE161" s="40"/>
      <c r="DG161" s="8" t="s">
        <v>9</v>
      </c>
      <c r="DH161" s="24">
        <f ca="1">DH153-DT145*DJ147/100</f>
        <v>51.684000000000005</v>
      </c>
      <c r="DI161" s="24">
        <f ca="1">DI153-DT146*DJ147/100</f>
        <v>33.707999999999998</v>
      </c>
      <c r="DJ161" s="24">
        <f t="shared" ref="DJ161:DM161" ca="1" si="709">DJ153</f>
        <v>-77.754999999999995</v>
      </c>
      <c r="DK161" s="24">
        <f t="shared" ca="1" si="709"/>
        <v>-27.402999999999999</v>
      </c>
      <c r="DL161" s="24">
        <f t="shared" ca="1" si="709"/>
        <v>-4.4400000000000004</v>
      </c>
      <c r="DM161" s="24">
        <f t="shared" ca="1" si="709"/>
        <v>-6.532</v>
      </c>
      <c r="DN161" s="24">
        <f t="shared" ca="1" si="697"/>
        <v>-82.194999999999993</v>
      </c>
      <c r="DO161" s="24">
        <f t="shared" ca="1" si="698"/>
        <v>-33.935000000000002</v>
      </c>
      <c r="DP161" s="24">
        <f t="shared" ca="1" si="699"/>
        <v>-92.375499999999988</v>
      </c>
      <c r="DQ161" s="24">
        <f t="shared" ca="1" si="660"/>
        <v>-58.593499999999999</v>
      </c>
      <c r="DR161" s="24">
        <f ca="1">IF($C$2&lt;=$C$3,DP161,DQ161)</f>
        <v>-92.375499999999988</v>
      </c>
      <c r="DS161" s="24">
        <f t="shared" ca="1" si="700"/>
        <v>51.684000000000005</v>
      </c>
      <c r="DT161" s="24">
        <f t="shared" ca="1" si="701"/>
        <v>-58.66749999999999</v>
      </c>
      <c r="DU161" s="24">
        <f t="shared" ca="1" si="702"/>
        <v>126.08349999999999</v>
      </c>
    </row>
    <row r="162" spans="1:126" s="21" customFormat="1" x14ac:dyDescent="0.35">
      <c r="C162" s="8" t="s">
        <v>8</v>
      </c>
      <c r="D162" s="24">
        <f ca="1">D154+P145*F148/100</f>
        <v>-29.838999999999999</v>
      </c>
      <c r="E162" s="24">
        <f ca="1">E154+P146*F148/100</f>
        <v>-21.565999999999999</v>
      </c>
      <c r="F162" s="24">
        <f t="shared" ref="F162:I162" ca="1" si="710">F154</f>
        <v>-86.405000000000001</v>
      </c>
      <c r="G162" s="24">
        <f t="shared" ca="1" si="710"/>
        <v>-30.373000000000001</v>
      </c>
      <c r="H162" s="24">
        <f t="shared" ca="1" si="710"/>
        <v>-4.9269999999999996</v>
      </c>
      <c r="I162" s="24">
        <f t="shared" ca="1" si="710"/>
        <v>-7.2489999999999997</v>
      </c>
      <c r="J162" s="24">
        <f t="shared" ca="1" si="661"/>
        <v>-91.331999999999994</v>
      </c>
      <c r="K162" s="24">
        <f t="shared" ca="1" si="662"/>
        <v>-37.622</v>
      </c>
      <c r="L162" s="24">
        <f t="shared" ca="1" si="663"/>
        <v>-102.61859999999999</v>
      </c>
      <c r="M162" s="24">
        <f t="shared" ca="1" si="654"/>
        <v>-65.021599999999992</v>
      </c>
      <c r="N162" s="24">
        <f ca="1">IF($C$2&lt;=$C$3,L162,M162)</f>
        <v>-102.61859999999999</v>
      </c>
      <c r="O162" s="24">
        <f t="shared" ca="1" si="664"/>
        <v>-29.838999999999999</v>
      </c>
      <c r="P162" s="24">
        <f t="shared" ca="1" si="665"/>
        <v>-124.18459999999999</v>
      </c>
      <c r="Q162" s="24">
        <f t="shared" ca="1" si="666"/>
        <v>81.052599999999984</v>
      </c>
      <c r="S162" s="40"/>
      <c r="U162" s="8" t="s">
        <v>8</v>
      </c>
      <c r="V162" s="24">
        <f ca="1">V154+AH145*X148/100</f>
        <v>-30.659999999999997</v>
      </c>
      <c r="W162" s="24">
        <f ca="1">W154+AH146*X148/100</f>
        <v>-21.448</v>
      </c>
      <c r="X162" s="24">
        <f t="shared" ref="X162:AA162" ca="1" si="711">X154</f>
        <v>-98.471999999999994</v>
      </c>
      <c r="Y162" s="24">
        <f t="shared" ca="1" si="711"/>
        <v>-34.674999999999997</v>
      </c>
      <c r="Z162" s="24">
        <f t="shared" ca="1" si="711"/>
        <v>-5.6230000000000002</v>
      </c>
      <c r="AA162" s="24">
        <f t="shared" ca="1" si="711"/>
        <v>-8.2729999999999997</v>
      </c>
      <c r="AB162" s="24">
        <f t="shared" ca="1" si="667"/>
        <v>-104.095</v>
      </c>
      <c r="AC162" s="24">
        <f t="shared" ca="1" si="668"/>
        <v>-42.947999999999993</v>
      </c>
      <c r="AD162" s="24">
        <f t="shared" ca="1" si="669"/>
        <v>-116.9794</v>
      </c>
      <c r="AE162" s="24">
        <f t="shared" ca="1" si="655"/>
        <v>-74.17649999999999</v>
      </c>
      <c r="AF162" s="24">
        <f ca="1">IF($C$2&lt;=$C$3,AD162,AE162)</f>
        <v>-116.9794</v>
      </c>
      <c r="AG162" s="24">
        <f t="shared" ca="1" si="670"/>
        <v>-30.659999999999997</v>
      </c>
      <c r="AH162" s="24">
        <f t="shared" ca="1" si="671"/>
        <v>-138.42740000000001</v>
      </c>
      <c r="AI162" s="24">
        <f t="shared" ca="1" si="672"/>
        <v>95.531399999999991</v>
      </c>
      <c r="AK162" s="40"/>
      <c r="AM162" s="8" t="s">
        <v>8</v>
      </c>
      <c r="AN162" s="24">
        <f ca="1">AN154+AZ145*AP148/100</f>
        <v>-58.469999999999992</v>
      </c>
      <c r="AO162" s="24">
        <f ca="1">AO154+AZ146*AP148/100</f>
        <v>-37.635999999999996</v>
      </c>
      <c r="AP162" s="24">
        <f t="shared" ref="AP162:AS162" ca="1" si="712">AP154</f>
        <v>-75.531999999999996</v>
      </c>
      <c r="AQ162" s="24">
        <f t="shared" ca="1" si="712"/>
        <v>-26.692</v>
      </c>
      <c r="AR162" s="24">
        <f t="shared" ca="1" si="712"/>
        <v>-4.327</v>
      </c>
      <c r="AS162" s="24">
        <f t="shared" ca="1" si="712"/>
        <v>-6.3659999999999997</v>
      </c>
      <c r="AT162" s="24">
        <f t="shared" ca="1" si="673"/>
        <v>-79.858999999999995</v>
      </c>
      <c r="AU162" s="24">
        <f t="shared" ca="1" si="674"/>
        <v>-33.058</v>
      </c>
      <c r="AV162" s="24">
        <f t="shared" ca="1" si="675"/>
        <v>-89.776399999999995</v>
      </c>
      <c r="AW162" s="24">
        <f t="shared" ca="1" si="656"/>
        <v>-57.015699999999995</v>
      </c>
      <c r="AX162" s="24">
        <f ca="1">IF($C$2&lt;=$C$3,AV162,AW162)</f>
        <v>-89.776399999999995</v>
      </c>
      <c r="AY162" s="24">
        <f t="shared" ca="1" si="676"/>
        <v>-58.469999999999992</v>
      </c>
      <c r="AZ162" s="24">
        <f t="shared" ca="1" si="677"/>
        <v>-127.41239999999999</v>
      </c>
      <c r="BA162" s="24">
        <f t="shared" ca="1" si="678"/>
        <v>52.1404</v>
      </c>
      <c r="BC162" s="40"/>
      <c r="BE162" s="8" t="s">
        <v>8</v>
      </c>
      <c r="BF162" s="24">
        <f ca="1">BF154+BR145*BH148/100</f>
        <v>-41.663000000000004</v>
      </c>
      <c r="BG162" s="24">
        <f ca="1">BG154+BR146*BH148/100</f>
        <v>-27.201999999999998</v>
      </c>
      <c r="BH162" s="24">
        <f t="shared" ref="BH162:BK162" ca="1" si="713">BH154</f>
        <v>-75.688999999999993</v>
      </c>
      <c r="BI162" s="24">
        <f t="shared" ca="1" si="713"/>
        <v>-26.73</v>
      </c>
      <c r="BJ162" s="24">
        <f t="shared" ca="1" si="713"/>
        <v>-4.3330000000000002</v>
      </c>
      <c r="BK162" s="24">
        <f t="shared" ca="1" si="713"/>
        <v>-6.375</v>
      </c>
      <c r="BL162" s="24">
        <f t="shared" ca="1" si="679"/>
        <v>-80.021999999999991</v>
      </c>
      <c r="BM162" s="24">
        <f t="shared" ca="1" si="680"/>
        <v>-33.105000000000004</v>
      </c>
      <c r="BN162" s="24">
        <f t="shared" ca="1" si="681"/>
        <v>-89.953499999999991</v>
      </c>
      <c r="BO162" s="24">
        <f t="shared" ca="1" si="657"/>
        <v>-57.111599999999996</v>
      </c>
      <c r="BP162" s="24">
        <f ca="1">IF($C$2&lt;=$C$3,BN162,BO162)</f>
        <v>-89.953499999999991</v>
      </c>
      <c r="BQ162" s="24">
        <f t="shared" ca="1" si="682"/>
        <v>-41.663000000000004</v>
      </c>
      <c r="BR162" s="24">
        <f t="shared" ca="1" si="683"/>
        <v>-117.15549999999999</v>
      </c>
      <c r="BS162" s="24">
        <f t="shared" ca="1" si="684"/>
        <v>62.751499999999993</v>
      </c>
      <c r="BU162" s="40"/>
      <c r="BW162" s="8" t="s">
        <v>8</v>
      </c>
      <c r="BX162" s="24">
        <f ca="1">BX154+CJ145*BZ148/100</f>
        <v>-61.329000000000008</v>
      </c>
      <c r="BY162" s="24">
        <f ca="1">BY154+CJ146*BZ148/100</f>
        <v>-39.76</v>
      </c>
      <c r="BZ162" s="24">
        <f t="shared" ref="BZ162:CC162" ca="1" si="714">BZ154</f>
        <v>-84.548000000000002</v>
      </c>
      <c r="CA162" s="24">
        <f t="shared" ca="1" si="714"/>
        <v>-29.773</v>
      </c>
      <c r="CB162" s="24">
        <f t="shared" ca="1" si="714"/>
        <v>-4.83</v>
      </c>
      <c r="CC162" s="24">
        <f t="shared" ca="1" si="714"/>
        <v>-7.1059999999999999</v>
      </c>
      <c r="CD162" s="24">
        <f t="shared" ca="1" si="685"/>
        <v>-89.378</v>
      </c>
      <c r="CE162" s="24">
        <f t="shared" ca="1" si="686"/>
        <v>-36.878999999999998</v>
      </c>
      <c r="CF162" s="24">
        <f t="shared" ca="1" si="687"/>
        <v>-100.4417</v>
      </c>
      <c r="CG162" s="24">
        <f t="shared" ca="1" si="658"/>
        <v>-63.692399999999992</v>
      </c>
      <c r="CH162" s="24">
        <f ca="1">IF($C$2&lt;=$C$3,CF162,CG162)</f>
        <v>-100.4417</v>
      </c>
      <c r="CI162" s="24">
        <f t="shared" ca="1" si="688"/>
        <v>-61.329000000000008</v>
      </c>
      <c r="CJ162" s="24">
        <f t="shared" ca="1" si="689"/>
        <v>-140.20169999999999</v>
      </c>
      <c r="CK162" s="24">
        <f t="shared" ca="1" si="690"/>
        <v>60.681699999999999</v>
      </c>
      <c r="CM162" s="40"/>
      <c r="CO162" s="8" t="s">
        <v>8</v>
      </c>
      <c r="CP162" s="24">
        <f ca="1">CP154+DB145*CR148/100</f>
        <v>-55.204000000000001</v>
      </c>
      <c r="CQ162" s="24">
        <f ca="1">CQ154+DB146*CR148/100</f>
        <v>-35.608000000000004</v>
      </c>
      <c r="CR162" s="24">
        <f t="shared" ref="CR162:CU162" ca="1" si="715">CR154</f>
        <v>-77.754999999999995</v>
      </c>
      <c r="CS162" s="24">
        <f t="shared" ca="1" si="715"/>
        <v>-27.402999999999999</v>
      </c>
      <c r="CT162" s="24">
        <f t="shared" ca="1" si="715"/>
        <v>-4.4400000000000004</v>
      </c>
      <c r="CU162" s="24">
        <f t="shared" ca="1" si="715"/>
        <v>-6.532</v>
      </c>
      <c r="CV162" s="24">
        <f t="shared" ca="1" si="691"/>
        <v>-82.194999999999993</v>
      </c>
      <c r="CW162" s="24">
        <f t="shared" ca="1" si="692"/>
        <v>-33.935000000000002</v>
      </c>
      <c r="CX162" s="24">
        <f t="shared" ca="1" si="693"/>
        <v>-92.375499999999988</v>
      </c>
      <c r="CY162" s="24">
        <f t="shared" ca="1" si="659"/>
        <v>-58.593499999999999</v>
      </c>
      <c r="CZ162" s="24">
        <f ca="1">IF($C$2&lt;=$C$3,CX162,CY162)</f>
        <v>-92.375499999999988</v>
      </c>
      <c r="DA162" s="24">
        <f t="shared" ca="1" si="694"/>
        <v>-55.204000000000001</v>
      </c>
      <c r="DB162" s="24">
        <f t="shared" ca="1" si="695"/>
        <v>-127.98349999999999</v>
      </c>
      <c r="DC162" s="24">
        <f t="shared" ca="1" si="696"/>
        <v>56.767499999999984</v>
      </c>
      <c r="DE162" s="40"/>
      <c r="DG162" s="8" t="s">
        <v>8</v>
      </c>
      <c r="DH162" s="24">
        <f ca="1">DH154+DT145*DJ148/100</f>
        <v>-48.308</v>
      </c>
      <c r="DI162" s="24">
        <f ca="1">DI154+DT146*DJ148/100</f>
        <v>-31.136000000000003</v>
      </c>
      <c r="DJ162" s="24">
        <f t="shared" ref="DJ162:DM162" ca="1" si="716">DJ154</f>
        <v>-77.754999999999995</v>
      </c>
      <c r="DK162" s="24">
        <f t="shared" ca="1" si="716"/>
        <v>-27.402999999999999</v>
      </c>
      <c r="DL162" s="24">
        <f t="shared" ca="1" si="716"/>
        <v>-4.4400000000000004</v>
      </c>
      <c r="DM162" s="24">
        <f t="shared" ca="1" si="716"/>
        <v>-6.532</v>
      </c>
      <c r="DN162" s="24">
        <f t="shared" ca="1" si="697"/>
        <v>-82.194999999999993</v>
      </c>
      <c r="DO162" s="24">
        <f t="shared" ca="1" si="698"/>
        <v>-33.935000000000002</v>
      </c>
      <c r="DP162" s="24">
        <f t="shared" ca="1" si="699"/>
        <v>-92.375499999999988</v>
      </c>
      <c r="DQ162" s="24">
        <f t="shared" ca="1" si="660"/>
        <v>-58.593499999999999</v>
      </c>
      <c r="DR162" s="24">
        <f ca="1">IF($C$2&lt;=$C$3,DP162,DQ162)</f>
        <v>-92.375499999999988</v>
      </c>
      <c r="DS162" s="24">
        <f t="shared" ca="1" si="700"/>
        <v>-48.308</v>
      </c>
      <c r="DT162" s="24">
        <f t="shared" ca="1" si="701"/>
        <v>-123.51149999999998</v>
      </c>
      <c r="DU162" s="24">
        <f t="shared" ca="1" si="702"/>
        <v>61.239499999999985</v>
      </c>
    </row>
    <row r="163" spans="1:126" s="21" customFormat="1" x14ac:dyDescent="0.35">
      <c r="C163" s="8" t="s">
        <v>58</v>
      </c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>
        <f ca="1">MIN(P144-F148/100,MAX(F147/100,O155))</f>
        <v>2.2429700388483846</v>
      </c>
      <c r="P163" s="24">
        <f ca="1">MIN(P144-F148/100,MAX(F147/100,P155))</f>
        <v>0.35</v>
      </c>
      <c r="Q163" s="24">
        <f ca="1">MIN(P144-F148/100,MAX(F147/100,Q155))</f>
        <v>3.9499999999999997</v>
      </c>
      <c r="S163" s="40"/>
      <c r="U163" s="8" t="s">
        <v>58</v>
      </c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>
        <f ca="1">MIN(AH144-X148/100,MAX(X147/100,AG155))</f>
        <v>1.6959773575815968</v>
      </c>
      <c r="AH163" s="24">
        <f ca="1">MIN(AH144-X148/100,MAX(X147/100,AH155))</f>
        <v>0.35</v>
      </c>
      <c r="AI163" s="24">
        <f ca="1">MIN(AH144-X148/100,MAX(X147/100,AI155))</f>
        <v>3.4499999999999997</v>
      </c>
      <c r="AK163" s="40"/>
      <c r="AM163" s="8" t="s">
        <v>58</v>
      </c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>
        <f ca="1">MIN(AZ144-AP148/100,MAX(AP147/100,AY155))</f>
        <v>1.5584103954081634</v>
      </c>
      <c r="AZ163" s="24">
        <f ca="1">MIN(AZ144-AP148/100,MAX(AP147/100,AZ155))</f>
        <v>0.35</v>
      </c>
      <c r="BA163" s="24">
        <f ca="1">MIN(AZ144-AP148/100,MAX(AP147/100,BA155))</f>
        <v>3.0500000000000003</v>
      </c>
      <c r="BC163" s="40"/>
      <c r="BE163" s="8" t="s">
        <v>58</v>
      </c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>
        <f ca="1">MIN(BR144-BH148/100,MAX(BH147/100,BQ155))</f>
        <v>1.6416727088167054</v>
      </c>
      <c r="BR163" s="24">
        <f ca="1">MIN(BR144-BH148/100,MAX(BH147/100,BR155))</f>
        <v>0.15</v>
      </c>
      <c r="BS163" s="24">
        <f ca="1">MIN(BR144-BH148/100,MAX(BH147/100,BS155))</f>
        <v>2.85</v>
      </c>
      <c r="BU163" s="40"/>
      <c r="BW163" s="8" t="s">
        <v>58</v>
      </c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>
        <f ca="1">MIN(CJ144-BZ148/100,MAX(BZ147/100,CI155))</f>
        <v>2.0713153242735611</v>
      </c>
      <c r="CJ163" s="24">
        <f ca="1">MIN(CJ144-BZ148/100,MAX(BZ147/100,CJ155))</f>
        <v>0.35</v>
      </c>
      <c r="CK163" s="24">
        <f ca="1">MIN(CJ144-BZ148/100,MAX(BZ147/100,CK155))</f>
        <v>3.85</v>
      </c>
      <c r="CM163" s="40"/>
      <c r="CO163" s="8" t="s">
        <v>58</v>
      </c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>
        <f ca="1">MIN(DB144-CR148/100,MAX(CR147/100,DA155))</f>
        <v>1.8489736401134313</v>
      </c>
      <c r="DB163" s="24">
        <f ca="1">MIN(DB144-CR148/100,MAX(CR147/100,DB155))</f>
        <v>0.35</v>
      </c>
      <c r="DC163" s="24">
        <f ca="1">MIN(DB144-CR148/100,MAX(CR147/100,DC155))</f>
        <v>3.45</v>
      </c>
      <c r="DE163" s="40"/>
      <c r="DG163" s="8" t="s">
        <v>58</v>
      </c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>
        <f ca="1">MIN(DT144-DJ148/100,MAX(DJ147/100,DS155))</f>
        <v>1.8489736401134313</v>
      </c>
      <c r="DT163" s="24">
        <f ca="1">MIN(DT144-DJ148/100,MAX(DJ147/100,DT155))</f>
        <v>0.35</v>
      </c>
      <c r="DU163" s="24">
        <f ca="1">MIN(DT144-DJ148/100,MAX(DJ147/100,DU155))</f>
        <v>3.25</v>
      </c>
    </row>
    <row r="164" spans="1:126" s="21" customFormat="1" x14ac:dyDescent="0.35">
      <c r="C164" s="8" t="s">
        <v>59</v>
      </c>
      <c r="O164" s="24">
        <f ca="1">O151+(P145*P144/2-(O151-O152)/P144)*O163-P145*O163^2/2</f>
        <v>14.770193561799118</v>
      </c>
      <c r="P164" s="24">
        <f ca="1">P151+(P146*P144/2-(P151-P152)/P144)*P163-P146*P163^2/2</f>
        <v>183.82545058139533</v>
      </c>
      <c r="Q164" s="24">
        <f ca="1">Q151+(P146*P144/2-(Q151-Q152)/P144)*Q163-P146*Q163^2/2</f>
        <v>166.2181203488372</v>
      </c>
      <c r="S164" s="40"/>
      <c r="U164" s="8" t="s">
        <v>59</v>
      </c>
      <c r="AG164" s="24">
        <f ca="1">AG151+(AH145*AH144/2-(AG151-AG152)/AH144)*AG163-AH145*AG163^2/2</f>
        <v>10.086204585533444</v>
      </c>
      <c r="AH164" s="24">
        <f ca="1">AH151+(AH146*AH144/2-(AH151-AH152)/AH144)*AH163-AH146*AH163^2/2</f>
        <v>175.28294342105266</v>
      </c>
      <c r="AI164" s="24">
        <f ca="1">AI151+(AH146*AH144/2-(AI151-AI152)/AH144)*AI163-AH146*AI163^2/2</f>
        <v>171.4521539473684</v>
      </c>
      <c r="AK164" s="40"/>
      <c r="AM164" s="8" t="s">
        <v>59</v>
      </c>
      <c r="AY164" s="24">
        <f ca="1">AY151+(AZ145*AZ144/2-(AY151-AY152)/AZ144)*AY163-AZ145*AY163^2/2</f>
        <v>18.143402026118068</v>
      </c>
      <c r="AZ164" s="24">
        <f ca="1">AZ151+(AZ146*AZ144/2-(AZ151-AZ152)/AZ144)*AZ163-AZ146*AZ163^2/2</f>
        <v>150.02368281250003</v>
      </c>
      <c r="BA164" s="24">
        <f ca="1">BA151+(AZ146*AZ144/2-(BA151-BA152)/AZ144)*BA163-AZ146*BA163^2/2</f>
        <v>69.057070312500016</v>
      </c>
      <c r="BC164" s="40"/>
      <c r="BE164" s="8" t="s">
        <v>59</v>
      </c>
      <c r="BQ164" s="24">
        <f ca="1">BQ151+(BR145*BR144/2-(BQ151-BQ152)/BR144)*BQ163-BR145*BQ163^2/2</f>
        <v>12.814339236740501</v>
      </c>
      <c r="BR164" s="24">
        <f ca="1">BR151+(BR146*BR144/2-(BR151-BR152)/BR144)*BR163-BR146*BR163^2/2</f>
        <v>68.618589062500007</v>
      </c>
      <c r="BS164" s="24">
        <f ca="1">BS151+(BR146*BR144/2-(BS151-BS152)/BR144)*BS163-BR146*BS163^2/2</f>
        <v>149.71235781250004</v>
      </c>
      <c r="BU164" s="40"/>
      <c r="BW164" s="8" t="s">
        <v>59</v>
      </c>
      <c r="CI164" s="24">
        <f ca="1">CI151+(CJ145*CJ144/2-(CI151-CI152)/CJ144)*CI163-CJ145*CI163^2/2</f>
        <v>27.009585255115198</v>
      </c>
      <c r="CJ164" s="24">
        <f ca="1">CJ151+(CJ146*CJ144/2-(CJ151-CJ152)/CJ144)*CJ163-CJ146*CJ163^2/2</f>
        <v>160.17380833333334</v>
      </c>
      <c r="CK164" s="24">
        <f ca="1">CK151+(CJ146*CJ144/2-(CK151-CK152)/CJ144)*CK163-CJ146*CK163^2/2</f>
        <v>157.86404166666659</v>
      </c>
      <c r="CM164" s="40"/>
      <c r="CO164" s="8" t="s">
        <v>59</v>
      </c>
      <c r="DA164" s="24">
        <f ca="1">DA151+(DB145*DB144/2-(DA151-DA152)/DB144)*DA163-DB145*DA163^2/2</f>
        <v>25.587448716423538</v>
      </c>
      <c r="DB164" s="24">
        <f ca="1">DB151+(DB146*DB144/2-(DB151-DB152)/DB144)*DB163-DB146*DB163^2/2</f>
        <v>148.30127916666663</v>
      </c>
      <c r="DC164" s="24">
        <f ca="1">DC151+(DB146*DB144/2-(DC151-DC152)/DB144)*DC163-DB146*DC163^2/2</f>
        <v>117.46244583333333</v>
      </c>
      <c r="DE164" s="40"/>
      <c r="DG164" s="8" t="s">
        <v>59</v>
      </c>
      <c r="DS164" s="24">
        <f ca="1">DS151+(DT145*DT144/2-(DS151-DS152)/DT144)*DS163-DT145*DS163^2/2</f>
        <v>25.587448716423538</v>
      </c>
      <c r="DT164" s="24">
        <f ca="1">DT151+(DT146*DT144/2-(DT151-DT152)/DT144)*DT163-DT146*DT163^2/2</f>
        <v>148.30127916666663</v>
      </c>
      <c r="DU164" s="24">
        <f ca="1">DU151+(DT146*DT144/2-(DU151-DU152)/DT144)*DU163-DT146*DU163^2/2</f>
        <v>105.66150694444441</v>
      </c>
    </row>
    <row r="165" spans="1:126" s="21" customFormat="1" x14ac:dyDescent="0.35">
      <c r="A165" s="22" t="s">
        <v>38</v>
      </c>
      <c r="S165" s="35" t="s">
        <v>38</v>
      </c>
      <c r="AK165" s="35" t="s">
        <v>38</v>
      </c>
      <c r="BC165" s="35" t="s">
        <v>38</v>
      </c>
      <c r="BU165" s="35" t="s">
        <v>38</v>
      </c>
      <c r="CM165" s="35" t="s">
        <v>38</v>
      </c>
      <c r="DE165" s="35" t="s">
        <v>38</v>
      </c>
    </row>
    <row r="166" spans="1:126" s="21" customFormat="1" x14ac:dyDescent="0.35">
      <c r="A166" s="8" t="s">
        <v>44</v>
      </c>
      <c r="D166" s="23" t="s">
        <v>32</v>
      </c>
      <c r="E166" s="23" t="s">
        <v>51</v>
      </c>
      <c r="F166" s="23" t="s">
        <v>52</v>
      </c>
      <c r="G166" s="23" t="s">
        <v>60</v>
      </c>
      <c r="H166" s="23" t="s">
        <v>61</v>
      </c>
      <c r="I166" s="23" t="s">
        <v>62</v>
      </c>
      <c r="J166" s="23" t="s">
        <v>63</v>
      </c>
      <c r="K166" s="23"/>
      <c r="M166" s="23"/>
      <c r="N166" s="23"/>
      <c r="O166" s="23"/>
      <c r="P166" s="23"/>
      <c r="Q166" s="23"/>
      <c r="R166" s="23"/>
      <c r="S166" s="39" t="s">
        <v>44</v>
      </c>
      <c r="V166" s="23" t="s">
        <v>32</v>
      </c>
      <c r="W166" s="23" t="s">
        <v>51</v>
      </c>
      <c r="X166" s="23" t="s">
        <v>52</v>
      </c>
      <c r="Y166" s="23" t="s">
        <v>60</v>
      </c>
      <c r="Z166" s="23" t="s">
        <v>61</v>
      </c>
      <c r="AA166" s="23" t="s">
        <v>62</v>
      </c>
      <c r="AB166" s="23" t="s">
        <v>63</v>
      </c>
      <c r="AC166" s="23"/>
      <c r="AE166" s="23"/>
      <c r="AF166" s="23"/>
      <c r="AG166" s="23"/>
      <c r="AH166" s="23"/>
      <c r="AI166" s="23"/>
      <c r="AJ166" s="23"/>
      <c r="AK166" s="39" t="s">
        <v>44</v>
      </c>
      <c r="AN166" s="23" t="s">
        <v>32</v>
      </c>
      <c r="AO166" s="23" t="s">
        <v>51</v>
      </c>
      <c r="AP166" s="23" t="s">
        <v>52</v>
      </c>
      <c r="AQ166" s="23" t="s">
        <v>60</v>
      </c>
      <c r="AR166" s="23" t="s">
        <v>61</v>
      </c>
      <c r="AS166" s="23" t="s">
        <v>62</v>
      </c>
      <c r="AT166" s="23" t="s">
        <v>63</v>
      </c>
      <c r="AU166" s="23"/>
      <c r="AW166" s="23"/>
      <c r="AX166" s="23"/>
      <c r="AY166" s="23"/>
      <c r="AZ166" s="23"/>
      <c r="BA166" s="23"/>
      <c r="BB166" s="23"/>
      <c r="BC166" s="39" t="s">
        <v>44</v>
      </c>
      <c r="BF166" s="23" t="s">
        <v>32</v>
      </c>
      <c r="BG166" s="23" t="s">
        <v>51</v>
      </c>
      <c r="BH166" s="23" t="s">
        <v>52</v>
      </c>
      <c r="BI166" s="23" t="s">
        <v>60</v>
      </c>
      <c r="BJ166" s="23" t="s">
        <v>61</v>
      </c>
      <c r="BK166" s="23" t="s">
        <v>62</v>
      </c>
      <c r="BL166" s="23" t="s">
        <v>63</v>
      </c>
      <c r="BM166" s="23"/>
      <c r="BO166" s="23"/>
      <c r="BP166" s="23"/>
      <c r="BQ166" s="23"/>
      <c r="BR166" s="23"/>
      <c r="BS166" s="23"/>
      <c r="BT166" s="23"/>
      <c r="BU166" s="39" t="s">
        <v>44</v>
      </c>
      <c r="BX166" s="23" t="s">
        <v>32</v>
      </c>
      <c r="BY166" s="23" t="s">
        <v>51</v>
      </c>
      <c r="BZ166" s="23" t="s">
        <v>52</v>
      </c>
      <c r="CA166" s="23" t="s">
        <v>60</v>
      </c>
      <c r="CB166" s="23" t="s">
        <v>61</v>
      </c>
      <c r="CC166" s="23" t="s">
        <v>62</v>
      </c>
      <c r="CD166" s="23" t="s">
        <v>63</v>
      </c>
      <c r="CE166" s="23"/>
      <c r="CG166" s="23"/>
      <c r="CH166" s="23"/>
      <c r="CI166" s="23"/>
      <c r="CJ166" s="23"/>
      <c r="CK166" s="23"/>
      <c r="CL166" s="23"/>
      <c r="CM166" s="39" t="s">
        <v>44</v>
      </c>
      <c r="CP166" s="23" t="s">
        <v>32</v>
      </c>
      <c r="CQ166" s="23" t="s">
        <v>51</v>
      </c>
      <c r="CR166" s="23" t="s">
        <v>52</v>
      </c>
      <c r="CS166" s="23" t="s">
        <v>60</v>
      </c>
      <c r="CT166" s="23" t="s">
        <v>61</v>
      </c>
      <c r="CU166" s="23" t="s">
        <v>62</v>
      </c>
      <c r="CV166" s="23" t="s">
        <v>63</v>
      </c>
      <c r="CW166" s="23"/>
      <c r="CY166" s="23"/>
      <c r="CZ166" s="23"/>
      <c r="DA166" s="23"/>
      <c r="DB166" s="23"/>
      <c r="DC166" s="23"/>
      <c r="DD166" s="23"/>
      <c r="DE166" s="39" t="s">
        <v>44</v>
      </c>
      <c r="DH166" s="23" t="s">
        <v>32</v>
      </c>
      <c r="DI166" s="23" t="s">
        <v>51</v>
      </c>
      <c r="DJ166" s="23" t="s">
        <v>52</v>
      </c>
      <c r="DK166" s="23" t="s">
        <v>60</v>
      </c>
      <c r="DL166" s="23" t="s">
        <v>61</v>
      </c>
      <c r="DM166" s="23" t="s">
        <v>62</v>
      </c>
      <c r="DN166" s="23" t="s">
        <v>63</v>
      </c>
      <c r="DO166" s="23"/>
      <c r="DQ166" s="23"/>
      <c r="DR166" s="23"/>
      <c r="DS166" s="23"/>
      <c r="DT166" s="23"/>
      <c r="DU166" s="23"/>
      <c r="DV166" s="23"/>
    </row>
    <row r="167" spans="1:126" x14ac:dyDescent="0.35">
      <c r="A167" s="8" t="str">
        <f ca="1">B144</f>
        <v>21-22</v>
      </c>
      <c r="C167" s="8" t="s">
        <v>11</v>
      </c>
      <c r="D167" s="29">
        <f ca="1">O159</f>
        <v>-16.548199999999998</v>
      </c>
      <c r="E167" s="29">
        <f t="shared" ref="E167:E168" ca="1" si="717">P159</f>
        <v>183.82538546511628</v>
      </c>
      <c r="F167" s="29">
        <f t="shared" ref="F167:F168" ca="1" si="718">Q159</f>
        <v>-206.57433546511626</v>
      </c>
      <c r="G167" s="29">
        <f ca="1">MIN(D167:F167)</f>
        <v>-206.57433546511626</v>
      </c>
      <c r="H167" s="29">
        <f ca="1">MAX(D167:F167)</f>
        <v>183.82538546511628</v>
      </c>
      <c r="I167" s="33">
        <f ca="1">-G167/0.9/(F145-F146)/$N$3*1000</f>
        <v>10.474448226846722</v>
      </c>
      <c r="J167" s="33">
        <f ca="1">H167/0.9/(F145-F146)/$N$3*1000</f>
        <v>9.3209520848714167</v>
      </c>
      <c r="K167" s="17" t="s">
        <v>64</v>
      </c>
      <c r="L167" s="21"/>
      <c r="M167" s="29"/>
      <c r="N167" s="29"/>
      <c r="O167" s="29"/>
      <c r="P167" s="29"/>
      <c r="Q167" s="29"/>
      <c r="R167" s="29"/>
      <c r="S167" s="39" t="str">
        <f ca="1">T144</f>
        <v>22-23</v>
      </c>
      <c r="U167" s="8" t="s">
        <v>11</v>
      </c>
      <c r="V167" s="29">
        <f ca="1">AG159</f>
        <v>-5.7475500000000004</v>
      </c>
      <c r="W167" s="29">
        <f t="shared" ref="W167:W168" ca="1" si="719">AH159</f>
        <v>175.28299868421055</v>
      </c>
      <c r="X167" s="29">
        <f t="shared" ref="X167:X168" ca="1" si="720">AI159</f>
        <v>-184.75834868421055</v>
      </c>
      <c r="Y167" s="29">
        <f ca="1">MIN(V167:X167)</f>
        <v>-184.75834868421055</v>
      </c>
      <c r="Z167" s="29">
        <f ca="1">MAX(V167:X167)</f>
        <v>175.28299868421055</v>
      </c>
      <c r="AA167" s="33">
        <f ca="1">-Y167/0.9/(X145-X146)/$N$3*1000</f>
        <v>9.3682584209366002</v>
      </c>
      <c r="AB167" s="33">
        <f ca="1">Z167/0.9/(X145-X146)/$N$3*1000</f>
        <v>8.8878063706720507</v>
      </c>
      <c r="AC167" s="17" t="s">
        <v>64</v>
      </c>
      <c r="AD167" s="21"/>
      <c r="AE167" s="29"/>
      <c r="AF167" s="29"/>
      <c r="AG167" s="29"/>
      <c r="AH167" s="29"/>
      <c r="AI167" s="29"/>
      <c r="AJ167" s="29"/>
      <c r="AK167" s="39" t="str">
        <f ca="1">AL144</f>
        <v>23-24</v>
      </c>
      <c r="AM167" s="8" t="s">
        <v>11</v>
      </c>
      <c r="AN167" s="29">
        <f ca="1">AY159</f>
        <v>-10.477499999999996</v>
      </c>
      <c r="AO167" s="29">
        <f t="shared" ref="AO167:AO168" ca="1" si="721">AZ159</f>
        <v>150.0235734375</v>
      </c>
      <c r="AP167" s="29">
        <f t="shared" ref="AP167:AP168" ca="1" si="722">BA159</f>
        <v>-163.87077343749999</v>
      </c>
      <c r="AQ167" s="29">
        <f ca="1">MIN(AN167:AP167)</f>
        <v>-163.87077343749999</v>
      </c>
      <c r="AR167" s="29">
        <f ca="1">MAX(AN167:AP167)</f>
        <v>150.0235734375</v>
      </c>
      <c r="AS167" s="33">
        <f ca="1">-AQ167/0.9/(AP145-AP146)/$N$3*1000</f>
        <v>8.3091441557815244</v>
      </c>
      <c r="AT167" s="33">
        <f ca="1">AR167/0.9/(AP145-AP146)/$N$3*1000</f>
        <v>7.6070154079861112</v>
      </c>
      <c r="AU167" s="17" t="s">
        <v>64</v>
      </c>
      <c r="AV167" s="21"/>
      <c r="AW167" s="29"/>
      <c r="AX167" s="29"/>
      <c r="AY167" s="29"/>
      <c r="AZ167" s="29"/>
      <c r="BA167" s="29"/>
      <c r="BB167" s="29"/>
      <c r="BC167" s="39" t="str">
        <f ca="1">BD144</f>
        <v>24-25</v>
      </c>
      <c r="BE167" s="8" t="s">
        <v>11</v>
      </c>
      <c r="BF167" s="29">
        <f ca="1">BQ159</f>
        <v>-25.546150000000001</v>
      </c>
      <c r="BG167" s="29">
        <f t="shared" ref="BG167:BG168" ca="1" si="723">BR159</f>
        <v>68.618664062499988</v>
      </c>
      <c r="BH167" s="29">
        <f t="shared" ref="BH167:BH168" ca="1" si="724">BS159</f>
        <v>-101.21856406250001</v>
      </c>
      <c r="BI167" s="29">
        <f ca="1">MIN(BF167:BH167)</f>
        <v>-101.21856406250001</v>
      </c>
      <c r="BJ167" s="29">
        <f ca="1">MAX(BF167:BH167)</f>
        <v>68.618664062499988</v>
      </c>
      <c r="BK167" s="33">
        <f ca="1">-BI167/0.9/(BH145-BH146)/$N$3*1000</f>
        <v>5.1323345975253529</v>
      </c>
      <c r="BL167" s="33">
        <f ca="1">BJ167/0.9/(BH145-BH146)/$N$3*1000</f>
        <v>3.4793414317405196</v>
      </c>
      <c r="BM167" s="17" t="s">
        <v>64</v>
      </c>
      <c r="BN167" s="21"/>
      <c r="BO167" s="29"/>
      <c r="BP167" s="29"/>
      <c r="BQ167" s="29"/>
      <c r="BR167" s="29"/>
      <c r="BS167" s="29"/>
      <c r="BT167" s="29"/>
      <c r="BU167" s="39" t="str">
        <f ca="1">BV144</f>
        <v>25-26</v>
      </c>
      <c r="BW167" s="8" t="s">
        <v>11</v>
      </c>
      <c r="BX167" s="29">
        <f ca="1">CI159</f>
        <v>-24.071250000000003</v>
      </c>
      <c r="BY167" s="29">
        <f t="shared" ref="BY167:BY168" ca="1" si="725">CJ159</f>
        <v>160.17397500000001</v>
      </c>
      <c r="BZ167" s="29">
        <f t="shared" ref="BZ167:BZ168" ca="1" si="726">CK159</f>
        <v>-191.47487500000003</v>
      </c>
      <c r="CA167" s="29">
        <f ca="1">MIN(BX167:BZ167)</f>
        <v>-191.47487500000003</v>
      </c>
      <c r="CB167" s="29">
        <f ca="1">MAX(BX167:BZ167)</f>
        <v>160.17397500000001</v>
      </c>
      <c r="CC167" s="33">
        <f ca="1">-CA167/0.9/(BZ145-BZ146)/$N$3*1000</f>
        <v>9.7088230268959421</v>
      </c>
      <c r="CD167" s="33">
        <f ca="1">CB167/0.9/(BZ145-BZ146)/$N$3*1000</f>
        <v>8.1216962632275145</v>
      </c>
      <c r="CE167" s="17" t="s">
        <v>64</v>
      </c>
      <c r="CF167" s="21"/>
      <c r="CG167" s="29"/>
      <c r="CH167" s="29"/>
      <c r="CI167" s="29"/>
      <c r="CJ167" s="29"/>
      <c r="CK167" s="29"/>
      <c r="CL167" s="29"/>
      <c r="CM167" s="39" t="str">
        <f ca="1">CN144</f>
        <v>26-27</v>
      </c>
      <c r="CO167" s="8" t="s">
        <v>11</v>
      </c>
      <c r="CP167" s="29">
        <f ca="1">DA159</f>
        <v>-13.149699999999996</v>
      </c>
      <c r="CQ167" s="29">
        <f t="shared" ref="CQ167:CQ168" ca="1" si="727">DB159</f>
        <v>148.30114305555557</v>
      </c>
      <c r="CR167" s="29">
        <f t="shared" ref="CR167:CR168" ca="1" si="728">DC159</f>
        <v>-165.96044305555554</v>
      </c>
      <c r="CS167" s="29">
        <f ca="1">MIN(CP167:CR167)</f>
        <v>-165.96044305555554</v>
      </c>
      <c r="CT167" s="29">
        <f ca="1">MAX(CP167:CR167)</f>
        <v>148.30114305555557</v>
      </c>
      <c r="CU167" s="33">
        <f ca="1">-CS167/0.9/(CR145-CR146)/$N$3*1000</f>
        <v>8.4151018304183793</v>
      </c>
      <c r="CV167" s="33">
        <f ca="1">CT167/0.9/(CR145-CR146)/$N$3*1000</f>
        <v>7.5196787704536545</v>
      </c>
      <c r="CW167" s="17" t="s">
        <v>64</v>
      </c>
      <c r="CX167" s="21"/>
      <c r="CY167" s="29"/>
      <c r="CZ167" s="29"/>
      <c r="DA167" s="29"/>
      <c r="DB167" s="29"/>
      <c r="DC167" s="29"/>
      <c r="DD167" s="29"/>
      <c r="DE167" s="39" t="str">
        <f ca="1">DF144</f>
        <v>-</v>
      </c>
      <c r="DG167" s="8" t="s">
        <v>11</v>
      </c>
      <c r="DH167" s="29">
        <f ca="1">DS159</f>
        <v>-13.149699999999996</v>
      </c>
      <c r="DI167" s="29">
        <f t="shared" ref="DI167:DI168" ca="1" si="729">DT159</f>
        <v>148.30114305555557</v>
      </c>
      <c r="DJ167" s="29">
        <f t="shared" ref="DJ167:DJ168" ca="1" si="730">DU159</f>
        <v>-165.96044305555554</v>
      </c>
      <c r="DK167" s="29">
        <f ca="1">MIN(DH167:DJ167)</f>
        <v>-165.96044305555554</v>
      </c>
      <c r="DL167" s="29">
        <f ca="1">MAX(DH167:DJ167)</f>
        <v>148.30114305555557</v>
      </c>
      <c r="DM167" s="33">
        <f ca="1">-DK167/0.9/(DJ145-DJ146)/$N$3*1000</f>
        <v>8.4151018304183793</v>
      </c>
      <c r="DN167" s="33">
        <f ca="1">DL167/0.9/(DJ145-DJ146)/$N$3*1000</f>
        <v>7.5196787704536545</v>
      </c>
      <c r="DO167" s="17" t="s">
        <v>64</v>
      </c>
      <c r="DP167" s="21"/>
      <c r="DQ167" s="29"/>
      <c r="DR167" s="29"/>
      <c r="DS167" s="29"/>
      <c r="DT167" s="29"/>
      <c r="DU167" s="29"/>
      <c r="DV167" s="29"/>
    </row>
    <row r="168" spans="1:126" x14ac:dyDescent="0.35">
      <c r="A168" s="22" t="s">
        <v>23</v>
      </c>
      <c r="C168" s="8" t="s">
        <v>10</v>
      </c>
      <c r="D168" s="29">
        <f ca="1">O160</f>
        <v>-10.697699999999999</v>
      </c>
      <c r="E168" s="29">
        <f t="shared" ca="1" si="717"/>
        <v>-182.24073546511624</v>
      </c>
      <c r="F168" s="29">
        <f t="shared" ca="1" si="718"/>
        <v>166.21818546511622</v>
      </c>
      <c r="G168" s="29">
        <f ca="1">MIN(D168:F168)</f>
        <v>-182.24073546511624</v>
      </c>
      <c r="H168" s="29">
        <f ca="1">MAX(D168:F168)</f>
        <v>166.21818546511622</v>
      </c>
      <c r="I168" s="33">
        <f ca="1">-G168/0.9/(F145-F146)/$N$3*1000</f>
        <v>9.2406016660001598</v>
      </c>
      <c r="J168" s="33">
        <f ca="1">H168/0.9/(F145-F146)/$N$3*1000</f>
        <v>8.4281707797567726</v>
      </c>
      <c r="K168" s="32" t="s">
        <v>65</v>
      </c>
      <c r="L168" s="21"/>
      <c r="M168" s="29"/>
      <c r="N168" s="29"/>
      <c r="O168" s="29"/>
      <c r="P168" s="29"/>
      <c r="Q168" s="29"/>
      <c r="R168" s="29"/>
      <c r="S168" s="35" t="s">
        <v>23</v>
      </c>
      <c r="U168" s="8" t="s">
        <v>10</v>
      </c>
      <c r="V168" s="29">
        <f ca="1">AG160</f>
        <v>-16.803349999999998</v>
      </c>
      <c r="W168" s="29">
        <f t="shared" ca="1" si="719"/>
        <v>-193.78124868421054</v>
      </c>
      <c r="X168" s="29">
        <f t="shared" ca="1" si="720"/>
        <v>171.45209868421051</v>
      </c>
      <c r="Y168" s="29">
        <f ca="1">MIN(V168:X168)</f>
        <v>-193.78124868421054</v>
      </c>
      <c r="Z168" s="29">
        <f ca="1">MAX(V168:X168)</f>
        <v>171.45209868421051</v>
      </c>
      <c r="AA168" s="33">
        <f ca="1">-Y168/0.9/(X145-X146)/$N$3*1000</f>
        <v>9.8257687824886286</v>
      </c>
      <c r="AB168" s="33">
        <f ca="1">Z168/0.9/(X145-X146)/$N$3*1000</f>
        <v>8.6935587957161413</v>
      </c>
      <c r="AC168" s="32" t="s">
        <v>65</v>
      </c>
      <c r="AD168" s="21"/>
      <c r="AE168" s="29"/>
      <c r="AF168" s="29"/>
      <c r="AG168" s="29"/>
      <c r="AH168" s="29"/>
      <c r="AI168" s="29"/>
      <c r="AJ168" s="29"/>
      <c r="AK168" s="35" t="s">
        <v>23</v>
      </c>
      <c r="AM168" s="8" t="s">
        <v>10</v>
      </c>
      <c r="AN168" s="29">
        <f ca="1">AY160</f>
        <v>-25.4635</v>
      </c>
      <c r="AO168" s="29">
        <f t="shared" ca="1" si="721"/>
        <v>-83.890073437500007</v>
      </c>
      <c r="AP168" s="29">
        <f t="shared" ca="1" si="722"/>
        <v>51.101673437500011</v>
      </c>
      <c r="AQ168" s="29">
        <f ca="1">MIN(AN168:AP168)</f>
        <v>-83.890073437500007</v>
      </c>
      <c r="AR168" s="29">
        <f ca="1">MAX(AN168:AP168)</f>
        <v>51.101673437500011</v>
      </c>
      <c r="AS168" s="33">
        <f ca="1">-AQ168/0.9/(AP145-AP146)/$N$3*1000</f>
        <v>4.2536853815310849</v>
      </c>
      <c r="AT168" s="33">
        <f ca="1">AR168/0.9/(AP145-AP146)/$N$3*1000</f>
        <v>2.5911342351466056</v>
      </c>
      <c r="AU168" s="32" t="s">
        <v>65</v>
      </c>
      <c r="AV168" s="21"/>
      <c r="AW168" s="29"/>
      <c r="AX168" s="29"/>
      <c r="AY168" s="29"/>
      <c r="AZ168" s="29"/>
      <c r="BA168" s="29"/>
      <c r="BB168" s="29"/>
      <c r="BC168" s="35" t="s">
        <v>23</v>
      </c>
      <c r="BE168" s="8" t="s">
        <v>10</v>
      </c>
      <c r="BF168" s="29">
        <f ca="1">BQ160</f>
        <v>-12.357049999999997</v>
      </c>
      <c r="BG168" s="29">
        <f t="shared" ca="1" si="723"/>
        <v>-184.19246406250002</v>
      </c>
      <c r="BH168" s="29">
        <f t="shared" ca="1" si="724"/>
        <v>167.7029640625</v>
      </c>
      <c r="BI168" s="29">
        <f ca="1">MIN(BF168:BH168)</f>
        <v>-184.19246406250002</v>
      </c>
      <c r="BJ168" s="29">
        <f ca="1">MAX(BF168:BH168)</f>
        <v>167.7029640625</v>
      </c>
      <c r="BK168" s="33">
        <f ca="1">-BI168/0.9/(BH145-BH146)/$N$3*1000</f>
        <v>9.3395649767140654</v>
      </c>
      <c r="BL168" s="33">
        <f ca="1">BJ168/0.9/(BH145-BH146)/$N$3*1000</f>
        <v>8.5034571724812587</v>
      </c>
      <c r="BM168" s="32" t="s">
        <v>65</v>
      </c>
      <c r="BN168" s="21"/>
      <c r="BO168" s="29"/>
      <c r="BP168" s="29"/>
      <c r="BQ168" s="29"/>
      <c r="BR168" s="29"/>
      <c r="BS168" s="29"/>
      <c r="BT168" s="29"/>
      <c r="BU168" s="35" t="s">
        <v>23</v>
      </c>
      <c r="BW168" s="8" t="s">
        <v>10</v>
      </c>
      <c r="BX168" s="29">
        <f ca="1">CI160</f>
        <v>-27.53295</v>
      </c>
      <c r="BY168" s="29">
        <f t="shared" ca="1" si="725"/>
        <v>-193.57877499999998</v>
      </c>
      <c r="BZ168" s="29">
        <f t="shared" ca="1" si="726"/>
        <v>157.86387499999998</v>
      </c>
      <c r="CA168" s="29">
        <f ca="1">MIN(BX168:BZ168)</f>
        <v>-193.57877499999998</v>
      </c>
      <c r="CB168" s="29">
        <f ca="1">MAX(BX168:BZ168)</f>
        <v>157.86387499999998</v>
      </c>
      <c r="CC168" s="33">
        <f ca="1">-CA168/0.9/(BZ145-BZ146)/$N$3*1000</f>
        <v>9.8155022597001746</v>
      </c>
      <c r="CD168" s="33">
        <f ca="1">CB168/0.9/(BZ145-BZ146)/$N$3*1000</f>
        <v>8.0045615630511442</v>
      </c>
      <c r="CE168" s="32" t="s">
        <v>65</v>
      </c>
      <c r="CF168" s="21"/>
      <c r="CG168" s="29"/>
      <c r="CH168" s="29"/>
      <c r="CI168" s="29"/>
      <c r="CJ168" s="29"/>
      <c r="CK168" s="29"/>
      <c r="CL168" s="29"/>
      <c r="CM168" s="35" t="s">
        <v>23</v>
      </c>
      <c r="CO168" s="8" t="s">
        <v>10</v>
      </c>
      <c r="CP168" s="29">
        <f ca="1">DA160</f>
        <v>-18.603499999999997</v>
      </c>
      <c r="CQ168" s="29">
        <f t="shared" ca="1" si="727"/>
        <v>-122.53374305555555</v>
      </c>
      <c r="CR168" s="29">
        <f t="shared" ca="1" si="728"/>
        <v>98.987243055555538</v>
      </c>
      <c r="CS168" s="29">
        <f ca="1">MIN(CP168:CR168)</f>
        <v>-122.53374305555555</v>
      </c>
      <c r="CT168" s="29">
        <f ca="1">MAX(CP168:CR168)</f>
        <v>98.987243055555538</v>
      </c>
      <c r="CU168" s="33">
        <f ca="1">-CS168/0.9/(CR145-CR146)/$N$3*1000</f>
        <v>6.213130710488926</v>
      </c>
      <c r="CV168" s="33">
        <f ca="1">CT168/0.9/(CR145-CR146)/$N$3*1000</f>
        <v>5.0191944230109717</v>
      </c>
      <c r="CW168" s="32" t="s">
        <v>65</v>
      </c>
      <c r="CX168" s="21"/>
      <c r="CY168" s="29"/>
      <c r="CZ168" s="29"/>
      <c r="DA168" s="29"/>
      <c r="DB168" s="29"/>
      <c r="DC168" s="29"/>
      <c r="DD168" s="29"/>
      <c r="DE168" s="35" t="s">
        <v>23</v>
      </c>
      <c r="DG168" s="8" t="s">
        <v>10</v>
      </c>
      <c r="DH168" s="29">
        <f ca="1">DS160</f>
        <v>-8.2522999999999982</v>
      </c>
      <c r="DI168" s="29">
        <f t="shared" ca="1" si="729"/>
        <v>-115.85934305555554</v>
      </c>
      <c r="DJ168" s="29">
        <f t="shared" ca="1" si="730"/>
        <v>105.66164305555554</v>
      </c>
      <c r="DK168" s="29">
        <f ca="1">MIN(DH168:DJ168)</f>
        <v>-115.85934305555554</v>
      </c>
      <c r="DL168" s="29">
        <f ca="1">MAX(DH168:DJ168)</f>
        <v>105.66164305555554</v>
      </c>
      <c r="DM168" s="33">
        <f ca="1">-DK168/0.9/(DJ145-DJ146)/$N$3*1000</f>
        <v>5.8747021390603562</v>
      </c>
      <c r="DN168" s="33">
        <f ca="1">DL168/0.9/(DJ145-DJ146)/$N$3*1000</f>
        <v>5.3576229944395442</v>
      </c>
      <c r="DO168" s="32" t="s">
        <v>65</v>
      </c>
      <c r="DP168" s="21"/>
      <c r="DQ168" s="29"/>
      <c r="DR168" s="29"/>
      <c r="DS168" s="29"/>
      <c r="DT168" s="29"/>
      <c r="DU168" s="29"/>
      <c r="DV168" s="29"/>
    </row>
    <row r="169" spans="1:126" x14ac:dyDescent="0.35">
      <c r="A169" s="8">
        <f>B145</f>
        <v>1</v>
      </c>
      <c r="C169" s="8" t="s">
        <v>66</v>
      </c>
      <c r="D169" s="29">
        <f ca="1">O164</f>
        <v>14.770193561799118</v>
      </c>
      <c r="E169" s="29">
        <f t="shared" ref="E169" ca="1" si="731">P164</f>
        <v>183.82545058139533</v>
      </c>
      <c r="F169" s="29">
        <f t="shared" ref="F169" ca="1" si="732">Q164</f>
        <v>166.2181203488372</v>
      </c>
      <c r="G169" s="30"/>
      <c r="H169" s="29">
        <f ca="1">MAX(D169:F169)</f>
        <v>183.82545058139533</v>
      </c>
      <c r="I169" s="31"/>
      <c r="J169" s="33">
        <f ca="1">H169/0.9/(F145-F146)/$N$3*1000</f>
        <v>9.3209553866227779</v>
      </c>
      <c r="K169" s="29"/>
      <c r="L169" s="21"/>
      <c r="M169" s="29"/>
      <c r="N169" s="29"/>
      <c r="O169" s="29"/>
      <c r="P169" s="29"/>
      <c r="Q169" s="29"/>
      <c r="R169" s="29"/>
      <c r="S169" s="39">
        <f>T145</f>
        <v>1</v>
      </c>
      <c r="U169" s="8" t="s">
        <v>66</v>
      </c>
      <c r="V169" s="29">
        <f ca="1">AG164</f>
        <v>10.086204585533444</v>
      </c>
      <c r="W169" s="29">
        <f t="shared" ref="W169" ca="1" si="733">AH164</f>
        <v>175.28294342105266</v>
      </c>
      <c r="X169" s="29">
        <f t="shared" ref="X169" ca="1" si="734">AI164</f>
        <v>171.4521539473684</v>
      </c>
      <c r="Y169" s="30"/>
      <c r="Z169" s="29">
        <f ca="1">MAX(V169:X169)</f>
        <v>175.28294342105266</v>
      </c>
      <c r="AA169" s="31"/>
      <c r="AB169" s="33">
        <f ca="1">Z169/0.9/(X145-X146)/$N$3*1000</f>
        <v>8.8878035685278007</v>
      </c>
      <c r="AC169" s="29"/>
      <c r="AD169" s="21"/>
      <c r="AE169" s="29"/>
      <c r="AF169" s="29"/>
      <c r="AG169" s="29"/>
      <c r="AH169" s="29"/>
      <c r="AI169" s="29"/>
      <c r="AJ169" s="29"/>
      <c r="AK169" s="39">
        <f>AL145</f>
        <v>1</v>
      </c>
      <c r="AM169" s="8" t="s">
        <v>66</v>
      </c>
      <c r="AN169" s="29">
        <f ca="1">AY164</f>
        <v>18.143402026118068</v>
      </c>
      <c r="AO169" s="29">
        <f t="shared" ref="AO169" ca="1" si="735">AZ164</f>
        <v>150.02368281250003</v>
      </c>
      <c r="AP169" s="29">
        <f t="shared" ref="AP169" ca="1" si="736">BA164</f>
        <v>69.057070312500016</v>
      </c>
      <c r="AQ169" s="30"/>
      <c r="AR169" s="29">
        <f ca="1">MAX(AN169:AP169)</f>
        <v>150.02368281250003</v>
      </c>
      <c r="AS169" s="31"/>
      <c r="AT169" s="33">
        <f ca="1">AR169/0.9/(AP145-AP146)/$N$3*1000</f>
        <v>7.6070209538966056</v>
      </c>
      <c r="AU169" s="29"/>
      <c r="AV169" s="21"/>
      <c r="AW169" s="29"/>
      <c r="AX169" s="29"/>
      <c r="AY169" s="29"/>
      <c r="AZ169" s="29"/>
      <c r="BA169" s="29"/>
      <c r="BB169" s="29"/>
      <c r="BC169" s="39">
        <f>BD145</f>
        <v>1</v>
      </c>
      <c r="BE169" s="8" t="s">
        <v>66</v>
      </c>
      <c r="BF169" s="29">
        <f ca="1">BQ164</f>
        <v>12.814339236740501</v>
      </c>
      <c r="BG169" s="29">
        <f t="shared" ref="BG169" ca="1" si="737">BR164</f>
        <v>68.618589062500007</v>
      </c>
      <c r="BH169" s="29">
        <f t="shared" ref="BH169" ca="1" si="738">BS164</f>
        <v>149.71235781250004</v>
      </c>
      <c r="BI169" s="30"/>
      <c r="BJ169" s="29">
        <f ca="1">MAX(BF169:BH169)</f>
        <v>149.71235781250004</v>
      </c>
      <c r="BK169" s="31"/>
      <c r="BL169" s="33">
        <f ca="1">BJ169/0.9/(BH145-BH146)/$N$3*1000</f>
        <v>7.5912350742669759</v>
      </c>
      <c r="BM169" s="29"/>
      <c r="BN169" s="21"/>
      <c r="BO169" s="29"/>
      <c r="BP169" s="29"/>
      <c r="BQ169" s="29"/>
      <c r="BR169" s="29"/>
      <c r="BS169" s="29"/>
      <c r="BT169" s="29"/>
      <c r="BU169" s="39">
        <f>BV145</f>
        <v>1</v>
      </c>
      <c r="BW169" s="8" t="s">
        <v>66</v>
      </c>
      <c r="BX169" s="29">
        <f ca="1">CI164</f>
        <v>27.009585255115198</v>
      </c>
      <c r="BY169" s="29">
        <f t="shared" ref="BY169" ca="1" si="739">CJ164</f>
        <v>160.17380833333334</v>
      </c>
      <c r="BZ169" s="29">
        <f t="shared" ref="BZ169" ca="1" si="740">CK164</f>
        <v>157.86404166666659</v>
      </c>
      <c r="CA169" s="30"/>
      <c r="CB169" s="29">
        <f ca="1">MAX(BX169:BZ169)</f>
        <v>160.17380833333334</v>
      </c>
      <c r="CC169" s="31"/>
      <c r="CD169" s="33">
        <f ca="1">CB169/0.9/(BZ145-BZ146)/$N$3*1000</f>
        <v>8.121687812316285</v>
      </c>
      <c r="CE169" s="29"/>
      <c r="CF169" s="21"/>
      <c r="CG169" s="29"/>
      <c r="CH169" s="29"/>
      <c r="CI169" s="29"/>
      <c r="CJ169" s="29"/>
      <c r="CK169" s="29"/>
      <c r="CL169" s="29"/>
      <c r="CM169" s="39">
        <f>CN145</f>
        <v>1</v>
      </c>
      <c r="CO169" s="8" t="s">
        <v>66</v>
      </c>
      <c r="CP169" s="29">
        <f ca="1">DA164</f>
        <v>25.587448716423538</v>
      </c>
      <c r="CQ169" s="29">
        <f t="shared" ref="CQ169" ca="1" si="741">DB164</f>
        <v>148.30127916666663</v>
      </c>
      <c r="CR169" s="29">
        <f t="shared" ref="CR169" ca="1" si="742">DC164</f>
        <v>117.46244583333333</v>
      </c>
      <c r="CS169" s="30"/>
      <c r="CT169" s="29">
        <f ca="1">MAX(CP169:CR169)</f>
        <v>148.30127916666663</v>
      </c>
      <c r="CU169" s="31"/>
      <c r="CV169" s="33">
        <f ca="1">CT169/0.9/(CR145-CR146)/$N$3*1000</f>
        <v>7.5196856720311551</v>
      </c>
      <c r="CW169" s="29"/>
      <c r="CX169" s="21"/>
      <c r="CY169" s="29"/>
      <c r="CZ169" s="29"/>
      <c r="DA169" s="29"/>
      <c r="DB169" s="29"/>
      <c r="DC169" s="29"/>
      <c r="DD169" s="29"/>
      <c r="DE169" s="39">
        <f>DF145</f>
        <v>1</v>
      </c>
      <c r="DG169" s="8" t="s">
        <v>66</v>
      </c>
      <c r="DH169" s="29">
        <f ca="1">DS164</f>
        <v>25.587448716423538</v>
      </c>
      <c r="DI169" s="29">
        <f t="shared" ref="DI169" ca="1" si="743">DT164</f>
        <v>148.30127916666663</v>
      </c>
      <c r="DJ169" s="29">
        <f t="shared" ref="DJ169" ca="1" si="744">DU164</f>
        <v>105.66150694444441</v>
      </c>
      <c r="DK169" s="30"/>
      <c r="DL169" s="29">
        <f ca="1">MAX(DH169:DJ169)</f>
        <v>148.30127916666663</v>
      </c>
      <c r="DM169" s="31"/>
      <c r="DN169" s="33">
        <f ca="1">DL169/0.9/(DJ145-DJ146)/$N$3*1000</f>
        <v>7.5196856720311551</v>
      </c>
      <c r="DO169" s="29"/>
      <c r="DP169" s="21"/>
      <c r="DQ169" s="29"/>
      <c r="DR169" s="29"/>
      <c r="DS169" s="29"/>
      <c r="DT169" s="29"/>
      <c r="DU169" s="29"/>
      <c r="DV169" s="29"/>
    </row>
    <row r="170" spans="1:126" x14ac:dyDescent="0.3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41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4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41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41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41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41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</row>
    <row r="171" spans="1:126" x14ac:dyDescent="0.35">
      <c r="S171" s="37"/>
      <c r="AK171" s="37"/>
      <c r="BC171" s="37"/>
      <c r="BU171" s="37"/>
      <c r="CM171" s="37"/>
      <c r="DE171" s="37"/>
    </row>
    <row r="172" spans="1:126" x14ac:dyDescent="0.35">
      <c r="A172" s="2" t="s">
        <v>44</v>
      </c>
      <c r="B172" s="19" t="str">
        <f ca="1">A$7</f>
        <v>21-22</v>
      </c>
      <c r="D172" s="2" t="s">
        <v>24</v>
      </c>
      <c r="E172" s="8" t="s">
        <v>56</v>
      </c>
      <c r="F172" s="9">
        <v>30</v>
      </c>
      <c r="G172" s="2" t="s">
        <v>25</v>
      </c>
      <c r="H172" s="2" t="s">
        <v>26</v>
      </c>
      <c r="N172" s="2" t="s">
        <v>54</v>
      </c>
      <c r="O172" s="8"/>
      <c r="P172" s="48">
        <f ca="1">ROUND(ABS(IF($C$2&lt;=$C$3,(F179-F180)/F181,(G179-G180)/G181)),2)</f>
        <v>4.3</v>
      </c>
      <c r="Q172" s="2" t="s">
        <v>25</v>
      </c>
      <c r="S172" s="38" t="s">
        <v>44</v>
      </c>
      <c r="T172" s="19" t="str">
        <f ca="1">S$7</f>
        <v>22-23</v>
      </c>
      <c r="V172" s="2" t="s">
        <v>24</v>
      </c>
      <c r="W172" s="8" t="s">
        <v>56</v>
      </c>
      <c r="X172" s="9">
        <v>30</v>
      </c>
      <c r="Y172" s="2" t="s">
        <v>25</v>
      </c>
      <c r="Z172" s="2" t="s">
        <v>26</v>
      </c>
      <c r="AF172" s="2" t="s">
        <v>54</v>
      </c>
      <c r="AG172" s="8"/>
      <c r="AH172" s="48">
        <f ca="1">ROUND(ABS(IF($C$2&lt;=$C$3,(X179-X180)/X181,(Y179-Y180)/Y181)),2)</f>
        <v>3.8</v>
      </c>
      <c r="AI172" s="2" t="s">
        <v>25</v>
      </c>
      <c r="AK172" s="38" t="s">
        <v>44</v>
      </c>
      <c r="AL172" s="19" t="str">
        <f ca="1">AK$7</f>
        <v>23-24</v>
      </c>
      <c r="AN172" s="2" t="s">
        <v>24</v>
      </c>
      <c r="AO172" s="8" t="s">
        <v>56</v>
      </c>
      <c r="AP172" s="9">
        <v>30</v>
      </c>
      <c r="AQ172" s="2" t="s">
        <v>25</v>
      </c>
      <c r="AR172" s="2" t="s">
        <v>26</v>
      </c>
      <c r="AX172" s="2" t="s">
        <v>54</v>
      </c>
      <c r="AY172" s="8"/>
      <c r="AZ172" s="48">
        <f ca="1">ROUND(ABS(IF($C$2&lt;=$C$3,(AP179-AP180)/AP181,(AQ179-AQ180)/AQ181)),2)</f>
        <v>3.2</v>
      </c>
      <c r="BA172" s="2" t="s">
        <v>25</v>
      </c>
      <c r="BC172" s="38" t="s">
        <v>44</v>
      </c>
      <c r="BD172" s="19" t="str">
        <f ca="1">BC$7</f>
        <v>24-25</v>
      </c>
      <c r="BF172" s="2" t="s">
        <v>24</v>
      </c>
      <c r="BG172" s="8" t="s">
        <v>56</v>
      </c>
      <c r="BH172" s="9">
        <v>30</v>
      </c>
      <c r="BI172" s="2" t="s">
        <v>25</v>
      </c>
      <c r="BJ172" s="2" t="s">
        <v>26</v>
      </c>
      <c r="BP172" s="2" t="s">
        <v>54</v>
      </c>
      <c r="BQ172" s="8"/>
      <c r="BR172" s="48">
        <f ca="1">ROUND(ABS(IF($C$2&lt;=$C$3,(BH179-BH180)/BH181,(BI179-BI180)/BI181)),2)</f>
        <v>3.2</v>
      </c>
      <c r="BS172" s="2" t="s">
        <v>25</v>
      </c>
      <c r="BU172" s="38" t="s">
        <v>44</v>
      </c>
      <c r="BV172" s="19" t="str">
        <f ca="1">BU$7</f>
        <v>25-26</v>
      </c>
      <c r="BX172" s="2" t="s">
        <v>24</v>
      </c>
      <c r="BY172" s="8" t="s">
        <v>56</v>
      </c>
      <c r="BZ172" s="9">
        <v>30</v>
      </c>
      <c r="CA172" s="2" t="s">
        <v>25</v>
      </c>
      <c r="CB172" s="2" t="s">
        <v>26</v>
      </c>
      <c r="CH172" s="2" t="s">
        <v>54</v>
      </c>
      <c r="CI172" s="8"/>
      <c r="CJ172" s="48">
        <f ca="1">ROUND(ABS(IF($C$2&lt;=$C$3,(BZ179-BZ180)/BZ181,(CA179-CA180)/CA181)),2)</f>
        <v>4.2</v>
      </c>
      <c r="CK172" s="2" t="s">
        <v>25</v>
      </c>
      <c r="CM172" s="38" t="s">
        <v>44</v>
      </c>
      <c r="CN172" s="19" t="str">
        <f ca="1">CM$7</f>
        <v>26-27</v>
      </c>
      <c r="CP172" s="2" t="s">
        <v>24</v>
      </c>
      <c r="CQ172" s="8" t="s">
        <v>56</v>
      </c>
      <c r="CR172" s="9">
        <v>30</v>
      </c>
      <c r="CS172" s="2" t="s">
        <v>25</v>
      </c>
      <c r="CT172" s="2" t="s">
        <v>26</v>
      </c>
      <c r="CZ172" s="2" t="s">
        <v>54</v>
      </c>
      <c r="DA172" s="8"/>
      <c r="DB172" s="48">
        <f ca="1">ROUND(ABS(IF($C$2&lt;=$C$3,(CR179-CR180)/CR181,(CS179-CS180)/CS181)),2)</f>
        <v>3.6</v>
      </c>
      <c r="DC172" s="2" t="s">
        <v>25</v>
      </c>
      <c r="DE172" s="38" t="s">
        <v>44</v>
      </c>
      <c r="DF172" s="19" t="str">
        <f ca="1">DE$7</f>
        <v>-</v>
      </c>
      <c r="DH172" s="2" t="s">
        <v>24</v>
      </c>
      <c r="DI172" s="8" t="s">
        <v>56</v>
      </c>
      <c r="DJ172" s="9">
        <v>30</v>
      </c>
      <c r="DK172" s="2" t="s">
        <v>25</v>
      </c>
      <c r="DL172" s="2" t="s">
        <v>26</v>
      </c>
      <c r="DR172" s="2" t="s">
        <v>54</v>
      </c>
      <c r="DS172" s="8"/>
      <c r="DT172" s="48">
        <f ca="1">ROUND(ABS(IF($C$2&lt;=$C$3,(DJ179-DJ180)/DJ181,(DK179-DK180)/DK181)),2)</f>
        <v>3.6</v>
      </c>
      <c r="DU172" s="2" t="s">
        <v>25</v>
      </c>
    </row>
    <row r="173" spans="1:126" x14ac:dyDescent="0.35">
      <c r="A173" s="2" t="s">
        <v>68</v>
      </c>
      <c r="B173" s="19">
        <f>MAX(1,B145-1)</f>
        <v>1</v>
      </c>
      <c r="E173" s="8" t="s">
        <v>57</v>
      </c>
      <c r="F173" s="9">
        <v>60</v>
      </c>
      <c r="G173" s="2" t="s">
        <v>25</v>
      </c>
      <c r="H173" s="2" t="s">
        <v>27</v>
      </c>
      <c r="O173" s="8" t="s">
        <v>32</v>
      </c>
      <c r="P173" s="19">
        <f ca="1">ROUND(ABS((D181-D182)/P172),2)</f>
        <v>17.48</v>
      </c>
      <c r="Q173" s="17" t="s">
        <v>55</v>
      </c>
      <c r="S173" s="38" t="s">
        <v>68</v>
      </c>
      <c r="T173" s="19">
        <f>MAX(1,T145-1)</f>
        <v>1</v>
      </c>
      <c r="W173" s="8" t="s">
        <v>57</v>
      </c>
      <c r="X173" s="9">
        <v>60</v>
      </c>
      <c r="Y173" s="2" t="s">
        <v>25</v>
      </c>
      <c r="Z173" s="2" t="s">
        <v>27</v>
      </c>
      <c r="AG173" s="8" t="s">
        <v>32</v>
      </c>
      <c r="AH173" s="19">
        <f ca="1">ROUND(ABS((V181-V182)/AH172),2)</f>
        <v>17.48</v>
      </c>
      <c r="AI173" s="17" t="s">
        <v>55</v>
      </c>
      <c r="AK173" s="38" t="s">
        <v>68</v>
      </c>
      <c r="AL173" s="19">
        <f>MAX(1,AL145-1)</f>
        <v>1</v>
      </c>
      <c r="AO173" s="8" t="s">
        <v>57</v>
      </c>
      <c r="AP173" s="9">
        <v>60</v>
      </c>
      <c r="AQ173" s="2" t="s">
        <v>25</v>
      </c>
      <c r="AR173" s="2" t="s">
        <v>27</v>
      </c>
      <c r="AY173" s="8" t="s">
        <v>32</v>
      </c>
      <c r="AZ173" s="19">
        <f ca="1">ROUND(ABS((AN181-AN182)/AZ172),2)</f>
        <v>39.200000000000003</v>
      </c>
      <c r="BA173" s="17" t="s">
        <v>55</v>
      </c>
      <c r="BC173" s="38" t="s">
        <v>68</v>
      </c>
      <c r="BD173" s="19">
        <f>MAX(1,BD145-1)</f>
        <v>1</v>
      </c>
      <c r="BG173" s="8" t="s">
        <v>57</v>
      </c>
      <c r="BH173" s="9">
        <v>60</v>
      </c>
      <c r="BI173" s="2" t="s">
        <v>25</v>
      </c>
      <c r="BJ173" s="2" t="s">
        <v>27</v>
      </c>
      <c r="BQ173" s="8" t="s">
        <v>32</v>
      </c>
      <c r="BR173" s="19">
        <f ca="1">ROUND(ABS((BF181-BF182)/BR172),2)</f>
        <v>34.479999999999997</v>
      </c>
      <c r="BS173" s="17" t="s">
        <v>55</v>
      </c>
      <c r="BU173" s="38" t="s">
        <v>68</v>
      </c>
      <c r="BV173" s="19">
        <f>MAX(1,BV145-1)</f>
        <v>1</v>
      </c>
      <c r="BY173" s="8" t="s">
        <v>57</v>
      </c>
      <c r="BZ173" s="9">
        <v>60</v>
      </c>
      <c r="CA173" s="2" t="s">
        <v>25</v>
      </c>
      <c r="CB173" s="2" t="s">
        <v>27</v>
      </c>
      <c r="CI173" s="8" t="s">
        <v>32</v>
      </c>
      <c r="CJ173" s="19">
        <f ca="1">ROUND(ABS((BX181-BX182)/CJ172),2)</f>
        <v>34.479999999999997</v>
      </c>
      <c r="CK173" s="17" t="s">
        <v>55</v>
      </c>
      <c r="CM173" s="38" t="s">
        <v>68</v>
      </c>
      <c r="CN173" s="19">
        <f>MAX(1,CN145-1)</f>
        <v>1</v>
      </c>
      <c r="CQ173" s="8" t="s">
        <v>57</v>
      </c>
      <c r="CR173" s="9">
        <v>60</v>
      </c>
      <c r="CS173" s="2" t="s">
        <v>25</v>
      </c>
      <c r="CT173" s="2" t="s">
        <v>27</v>
      </c>
      <c r="DA173" s="8" t="s">
        <v>32</v>
      </c>
      <c r="DB173" s="19">
        <f ca="1">ROUND(ABS((CP181-CP182)/DB172),2)</f>
        <v>34.479999999999997</v>
      </c>
      <c r="DC173" s="17" t="s">
        <v>55</v>
      </c>
      <c r="DE173" s="38" t="s">
        <v>68</v>
      </c>
      <c r="DF173" s="19">
        <f>MAX(1,DF145-1)</f>
        <v>1</v>
      </c>
      <c r="DI173" s="8" t="s">
        <v>57</v>
      </c>
      <c r="DJ173" s="9">
        <v>60</v>
      </c>
      <c r="DK173" s="2" t="s">
        <v>25</v>
      </c>
      <c r="DL173" s="2" t="s">
        <v>27</v>
      </c>
      <c r="DS173" s="8" t="s">
        <v>32</v>
      </c>
      <c r="DT173" s="19">
        <f ca="1">ROUND(ABS((DH181-DH182)/DT172),2)</f>
        <v>34.479999999999997</v>
      </c>
      <c r="DU173" s="17" t="s">
        <v>55</v>
      </c>
    </row>
    <row r="174" spans="1:126" x14ac:dyDescent="0.35">
      <c r="B174" s="25" t="str">
        <f>IF(B173=B145,"duplicato","")</f>
        <v>duplicato</v>
      </c>
      <c r="E174" s="8" t="s">
        <v>28</v>
      </c>
      <c r="F174" s="42">
        <f>$N$4</f>
        <v>4</v>
      </c>
      <c r="G174" s="2" t="s">
        <v>25</v>
      </c>
      <c r="H174" s="2" t="s">
        <v>29</v>
      </c>
      <c r="O174" s="8" t="s">
        <v>33</v>
      </c>
      <c r="P174" s="19">
        <f ca="1">ROUND(ABS((E181-E182)/P172),2)</f>
        <v>12.5</v>
      </c>
      <c r="Q174" s="17" t="s">
        <v>55</v>
      </c>
      <c r="S174" s="38"/>
      <c r="T174" s="25" t="str">
        <f>IF(T173=T145,"duplicato","")</f>
        <v>duplicato</v>
      </c>
      <c r="W174" s="8" t="s">
        <v>28</v>
      </c>
      <c r="X174" s="42">
        <f>$N$4</f>
        <v>4</v>
      </c>
      <c r="Y174" s="2" t="s">
        <v>25</v>
      </c>
      <c r="Z174" s="2" t="s">
        <v>29</v>
      </c>
      <c r="AG174" s="8" t="s">
        <v>33</v>
      </c>
      <c r="AH174" s="19">
        <f ca="1">ROUND(ABS((W181-W182)/AH172),2)</f>
        <v>12.5</v>
      </c>
      <c r="AI174" s="17" t="s">
        <v>55</v>
      </c>
      <c r="AK174" s="38"/>
      <c r="AL174" s="25" t="str">
        <f>IF(AL173=AL145,"duplicato","")</f>
        <v>duplicato</v>
      </c>
      <c r="AO174" s="8" t="s">
        <v>28</v>
      </c>
      <c r="AP174" s="42">
        <f>$N$4</f>
        <v>4</v>
      </c>
      <c r="AQ174" s="2" t="s">
        <v>25</v>
      </c>
      <c r="AR174" s="2" t="s">
        <v>29</v>
      </c>
      <c r="AY174" s="8" t="s">
        <v>33</v>
      </c>
      <c r="AZ174" s="19">
        <f ca="1">ROUND(ABS((AO181-AO182)/AZ172),2)</f>
        <v>25.28</v>
      </c>
      <c r="BA174" s="17" t="s">
        <v>55</v>
      </c>
      <c r="BC174" s="38"/>
      <c r="BD174" s="25" t="str">
        <f>IF(BD173=BD145,"duplicato","")</f>
        <v>duplicato</v>
      </c>
      <c r="BG174" s="8" t="s">
        <v>28</v>
      </c>
      <c r="BH174" s="42">
        <f>$N$4</f>
        <v>4</v>
      </c>
      <c r="BI174" s="2" t="s">
        <v>25</v>
      </c>
      <c r="BJ174" s="2" t="s">
        <v>29</v>
      </c>
      <c r="BQ174" s="8" t="s">
        <v>33</v>
      </c>
      <c r="BR174" s="19">
        <f ca="1">ROUND(ABS((BG181-BG182)/BR172),2)</f>
        <v>22.36</v>
      </c>
      <c r="BS174" s="17" t="s">
        <v>55</v>
      </c>
      <c r="BU174" s="38"/>
      <c r="BV174" s="25" t="str">
        <f>IF(BV173=BV145,"duplicato","")</f>
        <v>duplicato</v>
      </c>
      <c r="BY174" s="8" t="s">
        <v>28</v>
      </c>
      <c r="BZ174" s="42">
        <f>$N$4</f>
        <v>4</v>
      </c>
      <c r="CA174" s="2" t="s">
        <v>25</v>
      </c>
      <c r="CB174" s="2" t="s">
        <v>29</v>
      </c>
      <c r="CI174" s="8" t="s">
        <v>33</v>
      </c>
      <c r="CJ174" s="19">
        <f ca="1">ROUND(ABS((BY181-BY182)/CJ172),2)</f>
        <v>22.36</v>
      </c>
      <c r="CK174" s="17" t="s">
        <v>55</v>
      </c>
      <c r="CM174" s="38"/>
      <c r="CN174" s="25" t="str">
        <f>IF(CN173=CN145,"duplicato","")</f>
        <v>duplicato</v>
      </c>
      <c r="CQ174" s="8" t="s">
        <v>28</v>
      </c>
      <c r="CR174" s="42">
        <f>$N$4</f>
        <v>4</v>
      </c>
      <c r="CS174" s="2" t="s">
        <v>25</v>
      </c>
      <c r="CT174" s="2" t="s">
        <v>29</v>
      </c>
      <c r="DA174" s="8" t="s">
        <v>33</v>
      </c>
      <c r="DB174" s="19">
        <f ca="1">ROUND(ABS((CQ181-CQ182)/DB172),2)</f>
        <v>22.36</v>
      </c>
      <c r="DC174" s="17" t="s">
        <v>55</v>
      </c>
      <c r="DE174" s="38"/>
      <c r="DF174" s="25" t="str">
        <f>IF(DF173=DF145,"duplicato","")</f>
        <v>duplicato</v>
      </c>
      <c r="DI174" s="8" t="s">
        <v>28</v>
      </c>
      <c r="DJ174" s="42">
        <f>$N$4</f>
        <v>4</v>
      </c>
      <c r="DK174" s="2" t="s">
        <v>25</v>
      </c>
      <c r="DL174" s="2" t="s">
        <v>29</v>
      </c>
      <c r="DS174" s="8" t="s">
        <v>33</v>
      </c>
      <c r="DT174" s="19">
        <f ca="1">ROUND(ABS((DI181-DI182)/DT172),2)</f>
        <v>22.36</v>
      </c>
      <c r="DU174" s="17" t="s">
        <v>55</v>
      </c>
    </row>
    <row r="175" spans="1:126" x14ac:dyDescent="0.35">
      <c r="E175" s="8" t="s">
        <v>47</v>
      </c>
      <c r="F175" s="9">
        <v>35</v>
      </c>
      <c r="G175" s="2" t="s">
        <v>25</v>
      </c>
      <c r="H175" s="2" t="s">
        <v>49</v>
      </c>
      <c r="S175" s="38"/>
      <c r="W175" s="8" t="s">
        <v>47</v>
      </c>
      <c r="X175" s="9">
        <v>35</v>
      </c>
      <c r="Y175" s="2" t="s">
        <v>25</v>
      </c>
      <c r="Z175" s="2" t="s">
        <v>49</v>
      </c>
      <c r="AK175" s="38"/>
      <c r="AO175" s="8" t="s">
        <v>47</v>
      </c>
      <c r="AP175" s="9">
        <v>35</v>
      </c>
      <c r="AQ175" s="2" t="s">
        <v>25</v>
      </c>
      <c r="AR175" s="2" t="s">
        <v>49</v>
      </c>
      <c r="BC175" s="38"/>
      <c r="BG175" s="8" t="s">
        <v>47</v>
      </c>
      <c r="BH175" s="9">
        <v>15</v>
      </c>
      <c r="BI175" s="2" t="s">
        <v>25</v>
      </c>
      <c r="BJ175" s="2" t="s">
        <v>49</v>
      </c>
      <c r="BU175" s="38"/>
      <c r="BY175" s="8" t="s">
        <v>47</v>
      </c>
      <c r="BZ175" s="9">
        <v>35</v>
      </c>
      <c r="CA175" s="2" t="s">
        <v>25</v>
      </c>
      <c r="CB175" s="2" t="s">
        <v>49</v>
      </c>
      <c r="CM175" s="38"/>
      <c r="CQ175" s="8" t="s">
        <v>47</v>
      </c>
      <c r="CR175" s="9">
        <v>35</v>
      </c>
      <c r="CS175" s="2" t="s">
        <v>25</v>
      </c>
      <c r="CT175" s="2" t="s">
        <v>49</v>
      </c>
      <c r="DE175" s="38"/>
      <c r="DI175" s="8" t="s">
        <v>47</v>
      </c>
      <c r="DJ175" s="9">
        <v>35</v>
      </c>
      <c r="DK175" s="2" t="s">
        <v>25</v>
      </c>
      <c r="DL175" s="2" t="s">
        <v>49</v>
      </c>
    </row>
    <row r="176" spans="1:126" x14ac:dyDescent="0.35">
      <c r="E176" s="8" t="s">
        <v>48</v>
      </c>
      <c r="F176" s="9">
        <v>35</v>
      </c>
      <c r="G176" s="2" t="s">
        <v>25</v>
      </c>
      <c r="H176" s="2" t="s">
        <v>50</v>
      </c>
      <c r="S176" s="38"/>
      <c r="W176" s="8" t="s">
        <v>48</v>
      </c>
      <c r="X176" s="9">
        <v>35</v>
      </c>
      <c r="Y176" s="2" t="s">
        <v>25</v>
      </c>
      <c r="Z176" s="2" t="s">
        <v>50</v>
      </c>
      <c r="AK176" s="38"/>
      <c r="AO176" s="8" t="s">
        <v>48</v>
      </c>
      <c r="AP176" s="9">
        <v>15</v>
      </c>
      <c r="AQ176" s="2" t="s">
        <v>25</v>
      </c>
      <c r="AR176" s="2" t="s">
        <v>50</v>
      </c>
      <c r="BC176" s="38"/>
      <c r="BG176" s="8" t="s">
        <v>48</v>
      </c>
      <c r="BH176" s="9">
        <v>35</v>
      </c>
      <c r="BI176" s="2" t="s">
        <v>25</v>
      </c>
      <c r="BJ176" s="2" t="s">
        <v>50</v>
      </c>
      <c r="BU176" s="38"/>
      <c r="BY176" s="8" t="s">
        <v>48</v>
      </c>
      <c r="BZ176" s="9">
        <v>35</v>
      </c>
      <c r="CA176" s="2" t="s">
        <v>25</v>
      </c>
      <c r="CB176" s="2" t="s">
        <v>50</v>
      </c>
      <c r="CM176" s="38"/>
      <c r="CQ176" s="8" t="s">
        <v>48</v>
      </c>
      <c r="CR176" s="9">
        <v>15</v>
      </c>
      <c r="CS176" s="2" t="s">
        <v>25</v>
      </c>
      <c r="CT176" s="2" t="s">
        <v>50</v>
      </c>
      <c r="DE176" s="38"/>
      <c r="DI176" s="8" t="s">
        <v>48</v>
      </c>
      <c r="DJ176" s="9">
        <v>35</v>
      </c>
      <c r="DK176" s="2" t="s">
        <v>25</v>
      </c>
      <c r="DL176" s="2" t="s">
        <v>50</v>
      </c>
    </row>
    <row r="177" spans="1:125" x14ac:dyDescent="0.35">
      <c r="S177" s="38"/>
      <c r="AK177" s="38"/>
      <c r="BC177" s="38"/>
      <c r="BU177" s="38"/>
      <c r="CM177" s="38"/>
      <c r="DE177" s="38"/>
    </row>
    <row r="178" spans="1:125" x14ac:dyDescent="0.35">
      <c r="A178" s="2" t="s">
        <v>30</v>
      </c>
      <c r="D178" s="20" t="s">
        <v>32</v>
      </c>
      <c r="E178" s="20" t="s">
        <v>33</v>
      </c>
      <c r="F178" s="20" t="s">
        <v>34</v>
      </c>
      <c r="G178" s="20" t="s">
        <v>35</v>
      </c>
      <c r="H178" s="20" t="s">
        <v>36</v>
      </c>
      <c r="I178" s="20" t="s">
        <v>37</v>
      </c>
      <c r="J178" s="23" t="s">
        <v>39</v>
      </c>
      <c r="K178" s="23" t="s">
        <v>40</v>
      </c>
      <c r="L178" s="23" t="s">
        <v>41</v>
      </c>
      <c r="M178" s="23" t="s">
        <v>42</v>
      </c>
      <c r="N178" s="23" t="s">
        <v>53</v>
      </c>
      <c r="O178" s="20" t="s">
        <v>32</v>
      </c>
      <c r="P178" s="23" t="s">
        <v>51</v>
      </c>
      <c r="Q178" s="23" t="s">
        <v>52</v>
      </c>
      <c r="S178" s="38" t="s">
        <v>30</v>
      </c>
      <c r="V178" s="20" t="s">
        <v>32</v>
      </c>
      <c r="W178" s="20" t="s">
        <v>33</v>
      </c>
      <c r="X178" s="20" t="s">
        <v>34</v>
      </c>
      <c r="Y178" s="20" t="s">
        <v>35</v>
      </c>
      <c r="Z178" s="20" t="s">
        <v>36</v>
      </c>
      <c r="AA178" s="20" t="s">
        <v>37</v>
      </c>
      <c r="AB178" s="23" t="s">
        <v>39</v>
      </c>
      <c r="AC178" s="23" t="s">
        <v>40</v>
      </c>
      <c r="AD178" s="23" t="s">
        <v>41</v>
      </c>
      <c r="AE178" s="23" t="s">
        <v>42</v>
      </c>
      <c r="AF178" s="23" t="s">
        <v>53</v>
      </c>
      <c r="AG178" s="20" t="s">
        <v>32</v>
      </c>
      <c r="AH178" s="23" t="s">
        <v>51</v>
      </c>
      <c r="AI178" s="23" t="s">
        <v>52</v>
      </c>
      <c r="AK178" s="38" t="s">
        <v>30</v>
      </c>
      <c r="AN178" s="20" t="s">
        <v>32</v>
      </c>
      <c r="AO178" s="20" t="s">
        <v>33</v>
      </c>
      <c r="AP178" s="20" t="s">
        <v>34</v>
      </c>
      <c r="AQ178" s="20" t="s">
        <v>35</v>
      </c>
      <c r="AR178" s="20" t="s">
        <v>36</v>
      </c>
      <c r="AS178" s="20" t="s">
        <v>37</v>
      </c>
      <c r="AT178" s="23" t="s">
        <v>39</v>
      </c>
      <c r="AU178" s="23" t="s">
        <v>40</v>
      </c>
      <c r="AV178" s="23" t="s">
        <v>41</v>
      </c>
      <c r="AW178" s="23" t="s">
        <v>42</v>
      </c>
      <c r="AX178" s="23" t="s">
        <v>53</v>
      </c>
      <c r="AY178" s="20" t="s">
        <v>32</v>
      </c>
      <c r="AZ178" s="23" t="s">
        <v>51</v>
      </c>
      <c r="BA178" s="23" t="s">
        <v>52</v>
      </c>
      <c r="BC178" s="38" t="s">
        <v>30</v>
      </c>
      <c r="BF178" s="20" t="s">
        <v>32</v>
      </c>
      <c r="BG178" s="20" t="s">
        <v>33</v>
      </c>
      <c r="BH178" s="20" t="s">
        <v>34</v>
      </c>
      <c r="BI178" s="20" t="s">
        <v>35</v>
      </c>
      <c r="BJ178" s="20" t="s">
        <v>36</v>
      </c>
      <c r="BK178" s="20" t="s">
        <v>37</v>
      </c>
      <c r="BL178" s="23" t="s">
        <v>39</v>
      </c>
      <c r="BM178" s="23" t="s">
        <v>40</v>
      </c>
      <c r="BN178" s="23" t="s">
        <v>41</v>
      </c>
      <c r="BO178" s="23" t="s">
        <v>42</v>
      </c>
      <c r="BP178" s="23" t="s">
        <v>53</v>
      </c>
      <c r="BQ178" s="20" t="s">
        <v>32</v>
      </c>
      <c r="BR178" s="23" t="s">
        <v>51</v>
      </c>
      <c r="BS178" s="23" t="s">
        <v>52</v>
      </c>
      <c r="BU178" s="38" t="s">
        <v>30</v>
      </c>
      <c r="BX178" s="20" t="s">
        <v>32</v>
      </c>
      <c r="BY178" s="20" t="s">
        <v>33</v>
      </c>
      <c r="BZ178" s="20" t="s">
        <v>34</v>
      </c>
      <c r="CA178" s="20" t="s">
        <v>35</v>
      </c>
      <c r="CB178" s="20" t="s">
        <v>36</v>
      </c>
      <c r="CC178" s="20" t="s">
        <v>37</v>
      </c>
      <c r="CD178" s="23" t="s">
        <v>39</v>
      </c>
      <c r="CE178" s="23" t="s">
        <v>40</v>
      </c>
      <c r="CF178" s="23" t="s">
        <v>41</v>
      </c>
      <c r="CG178" s="23" t="s">
        <v>42</v>
      </c>
      <c r="CH178" s="23" t="s">
        <v>53</v>
      </c>
      <c r="CI178" s="20" t="s">
        <v>32</v>
      </c>
      <c r="CJ178" s="23" t="s">
        <v>51</v>
      </c>
      <c r="CK178" s="23" t="s">
        <v>52</v>
      </c>
      <c r="CM178" s="38" t="s">
        <v>30</v>
      </c>
      <c r="CP178" s="20" t="s">
        <v>32</v>
      </c>
      <c r="CQ178" s="20" t="s">
        <v>33</v>
      </c>
      <c r="CR178" s="20" t="s">
        <v>34</v>
      </c>
      <c r="CS178" s="20" t="s">
        <v>35</v>
      </c>
      <c r="CT178" s="20" t="s">
        <v>36</v>
      </c>
      <c r="CU178" s="20" t="s">
        <v>37</v>
      </c>
      <c r="CV178" s="23" t="s">
        <v>39</v>
      </c>
      <c r="CW178" s="23" t="s">
        <v>40</v>
      </c>
      <c r="CX178" s="23" t="s">
        <v>41</v>
      </c>
      <c r="CY178" s="23" t="s">
        <v>42</v>
      </c>
      <c r="CZ178" s="23" t="s">
        <v>53</v>
      </c>
      <c r="DA178" s="20" t="s">
        <v>32</v>
      </c>
      <c r="DB178" s="23" t="s">
        <v>51</v>
      </c>
      <c r="DC178" s="23" t="s">
        <v>52</v>
      </c>
      <c r="DE178" s="38" t="s">
        <v>30</v>
      </c>
      <c r="DH178" s="20" t="s">
        <v>32</v>
      </c>
      <c r="DI178" s="20" t="s">
        <v>33</v>
      </c>
      <c r="DJ178" s="20" t="s">
        <v>34</v>
      </c>
      <c r="DK178" s="20" t="s">
        <v>35</v>
      </c>
      <c r="DL178" s="20" t="s">
        <v>36</v>
      </c>
      <c r="DM178" s="20" t="s">
        <v>37</v>
      </c>
      <c r="DN178" s="23" t="s">
        <v>39</v>
      </c>
      <c r="DO178" s="23" t="s">
        <v>40</v>
      </c>
      <c r="DP178" s="23" t="s">
        <v>41</v>
      </c>
      <c r="DQ178" s="23" t="s">
        <v>42</v>
      </c>
      <c r="DR178" s="23" t="s">
        <v>53</v>
      </c>
      <c r="DS178" s="20" t="s">
        <v>32</v>
      </c>
      <c r="DT178" s="23" t="s">
        <v>51</v>
      </c>
      <c r="DU178" s="23" t="s">
        <v>52</v>
      </c>
    </row>
    <row r="179" spans="1:125" x14ac:dyDescent="0.35">
      <c r="A179" s="8" t="s">
        <v>31</v>
      </c>
      <c r="B179" s="8">
        <f>($H$2-B173)*4+1</f>
        <v>17</v>
      </c>
      <c r="C179" s="8" t="s">
        <v>11</v>
      </c>
      <c r="D179" s="6">
        <f ca="1">INDEX(E$7:E$30,B179,1)</f>
        <v>-29.2</v>
      </c>
      <c r="E179" s="6">
        <f ca="1">INDEX(F$7:F$30,B179,1)</f>
        <v>-20.341999999999999</v>
      </c>
      <c r="F179" s="6">
        <f ca="1">INDEX(G$7:G$30,B179,1)</f>
        <v>194.61099999999999</v>
      </c>
      <c r="G179" s="6">
        <f ca="1">INDEX(H$7:H$30,B179,1)</f>
        <v>68.379000000000005</v>
      </c>
      <c r="H179" s="6">
        <f ca="1">INDEX(I$7:I$30,B179,1)</f>
        <v>11.095000000000001</v>
      </c>
      <c r="I179" s="6">
        <f ca="1">INDEX(J$7:J$30,B179,1)</f>
        <v>16.323</v>
      </c>
      <c r="J179" s="24">
        <f ca="1">(ABS(F179)+ABS(H179))*SIGN(F179)</f>
        <v>205.70599999999999</v>
      </c>
      <c r="K179" s="24">
        <f ca="1">(ABS(G179)+ABS(I179))*SIGN(G179)</f>
        <v>84.701999999999998</v>
      </c>
      <c r="L179" s="24">
        <f ca="1">(ABS(J179)+0.3*ABS(K179))*SIGN(J179)</f>
        <v>231.11659999999998</v>
      </c>
      <c r="M179" s="24">
        <f t="shared" ref="M179:M182" ca="1" si="745">(ABS(K179)+0.3*ABS(J179))*SIGN(K179)</f>
        <v>146.41379999999998</v>
      </c>
      <c r="N179" s="24">
        <f ca="1">IF($C$2&lt;=$C$3,L179,M179)</f>
        <v>231.11659999999998</v>
      </c>
      <c r="O179" s="48">
        <f ca="1">D179</f>
        <v>-29.2</v>
      </c>
      <c r="P179" s="48">
        <f ca="1">E179+N179</f>
        <v>210.77459999999996</v>
      </c>
      <c r="Q179" s="48">
        <f ca="1">E179-N179</f>
        <v>-251.45859999999999</v>
      </c>
      <c r="S179" s="39" t="s">
        <v>31</v>
      </c>
      <c r="T179" s="8">
        <f>($H$2-T173)*4+1</f>
        <v>17</v>
      </c>
      <c r="U179" s="8" t="s">
        <v>11</v>
      </c>
      <c r="V179" s="6">
        <f ca="1">INDEX(W$7:W$30,T179,1)</f>
        <v>-15.053000000000001</v>
      </c>
      <c r="W179" s="6">
        <f ca="1">INDEX(X$7:X$30,T179,1)</f>
        <v>-11.558999999999999</v>
      </c>
      <c r="X179" s="6">
        <f ca="1">INDEX(Y$7:Y$30,T179,1)</f>
        <v>185.99700000000001</v>
      </c>
      <c r="Y179" s="6">
        <f ca="1">INDEX(Z$7:Z$30,T179,1)</f>
        <v>65.512</v>
      </c>
      <c r="Z179" s="6">
        <f ca="1">INDEX(AA$7:AA$30,T179,1)</f>
        <v>10.624000000000001</v>
      </c>
      <c r="AA179" s="6">
        <f ca="1">INDEX(AB$7:AB$30,T179,1)</f>
        <v>15.63</v>
      </c>
      <c r="AB179" s="24">
        <f ca="1">(ABS(X179)+ABS(Z179))*SIGN(X179)</f>
        <v>196.62100000000001</v>
      </c>
      <c r="AC179" s="24">
        <f ca="1">(ABS(Y179)+ABS(AA179))*SIGN(Y179)</f>
        <v>81.141999999999996</v>
      </c>
      <c r="AD179" s="24">
        <f ca="1">(ABS(AB179)+0.3*ABS(AC179))*SIGN(AB179)</f>
        <v>220.96360000000001</v>
      </c>
      <c r="AE179" s="24">
        <f t="shared" ref="AE179:AE182" ca="1" si="746">(ABS(AC179)+0.3*ABS(AB179))*SIGN(AC179)</f>
        <v>140.1283</v>
      </c>
      <c r="AF179" s="24">
        <f ca="1">IF($C$2&lt;=$C$3,AD179,AE179)</f>
        <v>220.96360000000001</v>
      </c>
      <c r="AG179" s="48">
        <f ca="1">V179</f>
        <v>-15.053000000000001</v>
      </c>
      <c r="AH179" s="48">
        <f ca="1">W179+AF179</f>
        <v>209.40460000000002</v>
      </c>
      <c r="AI179" s="48">
        <f ca="1">W179-AF179</f>
        <v>-232.52260000000001</v>
      </c>
      <c r="AK179" s="39" t="s">
        <v>31</v>
      </c>
      <c r="AL179" s="8">
        <f>($H$2-AL173)*4+1</f>
        <v>17</v>
      </c>
      <c r="AM179" s="8" t="s">
        <v>11</v>
      </c>
      <c r="AN179" s="6">
        <f ca="1">INDEX(AO$7:AO$30,AL179,1)</f>
        <v>-29.457999999999998</v>
      </c>
      <c r="AO179" s="6">
        <f ca="1">INDEX(AP$7:AP$30,AL179,1)</f>
        <v>-19.189</v>
      </c>
      <c r="AP179" s="6">
        <f ca="1">INDEX(AQ$7:AQ$30,AL179,1)</f>
        <v>158.512</v>
      </c>
      <c r="AQ179" s="6">
        <f ca="1">INDEX(AR$7:AR$30,AL179,1)</f>
        <v>55.936999999999998</v>
      </c>
      <c r="AR179" s="6">
        <f ca="1">INDEX(AS$7:AS$30,AL179,1)</f>
        <v>9.0719999999999992</v>
      </c>
      <c r="AS179" s="6">
        <f ca="1">INDEX(AT$7:AT$30,AL179,1)</f>
        <v>13.347</v>
      </c>
      <c r="AT179" s="24">
        <f ca="1">(ABS(AP179)+ABS(AR179))*SIGN(AP179)</f>
        <v>167.584</v>
      </c>
      <c r="AU179" s="24">
        <f ca="1">(ABS(AQ179)+ABS(AS179))*SIGN(AQ179)</f>
        <v>69.283999999999992</v>
      </c>
      <c r="AV179" s="24">
        <f ca="1">(ABS(AT179)+0.3*ABS(AU179))*SIGN(AT179)</f>
        <v>188.36920000000001</v>
      </c>
      <c r="AW179" s="24">
        <f t="shared" ref="AW179:AW182" ca="1" si="747">(ABS(AU179)+0.3*ABS(AT179))*SIGN(AU179)</f>
        <v>119.55919999999999</v>
      </c>
      <c r="AX179" s="24">
        <f ca="1">IF($C$2&lt;=$C$3,AV179,AW179)</f>
        <v>188.36920000000001</v>
      </c>
      <c r="AY179" s="48">
        <f ca="1">AN179</f>
        <v>-29.457999999999998</v>
      </c>
      <c r="AZ179" s="48">
        <f ca="1">AO179+AX179</f>
        <v>169.18020000000001</v>
      </c>
      <c r="BA179" s="48">
        <f ca="1">AO179-AX179</f>
        <v>-207.5582</v>
      </c>
      <c r="BC179" s="39" t="s">
        <v>31</v>
      </c>
      <c r="BD179" s="8">
        <f>($H$2-BD173)*4+1</f>
        <v>17</v>
      </c>
      <c r="BE179" s="8" t="s">
        <v>11</v>
      </c>
      <c r="BF179" s="6">
        <f ca="1">INDEX(BG$7:BG$30,BD179,1)</f>
        <v>-33.649000000000001</v>
      </c>
      <c r="BG179" s="6">
        <f ca="1">INDEX(BH$7:BH$30,BD179,1)</f>
        <v>-21.527000000000001</v>
      </c>
      <c r="BH179" s="6">
        <f ca="1">INDEX(BI$7:BI$30,BD179,1)</f>
        <v>82.778999999999996</v>
      </c>
      <c r="BI179" s="6">
        <f ca="1">INDEX(BJ$7:BJ$30,BD179,1)</f>
        <v>29.306999999999999</v>
      </c>
      <c r="BJ179" s="6">
        <f ca="1">INDEX(BK$7:BK$30,BD179,1)</f>
        <v>4.7460000000000004</v>
      </c>
      <c r="BK179" s="6">
        <f ca="1">INDEX(BL$7:BL$30,BD179,1)</f>
        <v>6.9820000000000002</v>
      </c>
      <c r="BL179" s="24">
        <f ca="1">(ABS(BH179)+ABS(BJ179))*SIGN(BH179)</f>
        <v>87.524999999999991</v>
      </c>
      <c r="BM179" s="24">
        <f ca="1">(ABS(BI179)+ABS(BK179))*SIGN(BI179)</f>
        <v>36.289000000000001</v>
      </c>
      <c r="BN179" s="24">
        <f ca="1">(ABS(BL179)+0.3*ABS(BM179))*SIGN(BL179)</f>
        <v>98.411699999999996</v>
      </c>
      <c r="BO179" s="24">
        <f t="shared" ref="BO179:BO182" ca="1" si="748">(ABS(BM179)+0.3*ABS(BL179))*SIGN(BM179)</f>
        <v>62.546499999999995</v>
      </c>
      <c r="BP179" s="24">
        <f ca="1">IF($C$2&lt;=$C$3,BN179,BO179)</f>
        <v>98.411699999999996</v>
      </c>
      <c r="BQ179" s="48">
        <f ca="1">BF179</f>
        <v>-33.649000000000001</v>
      </c>
      <c r="BR179" s="48">
        <f ca="1">BG179+BP179</f>
        <v>76.884699999999995</v>
      </c>
      <c r="BS179" s="48">
        <f ca="1">BG179-BP179</f>
        <v>-119.9387</v>
      </c>
      <c r="BU179" s="39" t="s">
        <v>31</v>
      </c>
      <c r="BV179" s="8">
        <f>($H$2-BV173)*4+1</f>
        <v>17</v>
      </c>
      <c r="BW179" s="8" t="s">
        <v>11</v>
      </c>
      <c r="BX179" s="6">
        <f ca="1">INDEX(BY$7:BY$30,BV179,1)</f>
        <v>-46.956000000000003</v>
      </c>
      <c r="BY179" s="6">
        <f ca="1">INDEX(BZ$7:BZ$30,BV179,1)</f>
        <v>-30.495000000000001</v>
      </c>
      <c r="BZ179" s="6">
        <f ca="1">INDEX(CA$7:CA$30,BV179,1)</f>
        <v>177.596</v>
      </c>
      <c r="CA179" s="6">
        <f ca="1">INDEX(CB$7:CB$30,BV179,1)</f>
        <v>62.534999999999997</v>
      </c>
      <c r="CB179" s="6">
        <f ca="1">INDEX(CC$7:CC$30,BV179,1)</f>
        <v>10.145</v>
      </c>
      <c r="CC179" s="6">
        <f ca="1">INDEX(CD$7:CD$30,BV179,1)</f>
        <v>14.925000000000001</v>
      </c>
      <c r="CD179" s="24">
        <f ca="1">(ABS(BZ179)+ABS(CB179))*SIGN(BZ179)</f>
        <v>187.74100000000001</v>
      </c>
      <c r="CE179" s="24">
        <f ca="1">(ABS(CA179)+ABS(CC179))*SIGN(CA179)</f>
        <v>77.459999999999994</v>
      </c>
      <c r="CF179" s="24">
        <f ca="1">(ABS(CD179)+0.3*ABS(CE179))*SIGN(CD179)</f>
        <v>210.97900000000001</v>
      </c>
      <c r="CG179" s="24">
        <f t="shared" ref="CG179:CG182" ca="1" si="749">(ABS(CE179)+0.3*ABS(CD179))*SIGN(CE179)</f>
        <v>133.78229999999999</v>
      </c>
      <c r="CH179" s="24">
        <f ca="1">IF($C$2&lt;=$C$3,CF179,CG179)</f>
        <v>210.97900000000001</v>
      </c>
      <c r="CI179" s="48">
        <f ca="1">BX179</f>
        <v>-46.956000000000003</v>
      </c>
      <c r="CJ179" s="48">
        <f ca="1">BY179+CH179</f>
        <v>180.48400000000001</v>
      </c>
      <c r="CK179" s="48">
        <f ca="1">BY179-CH179</f>
        <v>-241.47400000000002</v>
      </c>
      <c r="CM179" s="39" t="s">
        <v>31</v>
      </c>
      <c r="CN179" s="8">
        <f>($H$2-CN173)*4+1</f>
        <v>17</v>
      </c>
      <c r="CO179" s="8" t="s">
        <v>11</v>
      </c>
      <c r="CP179" s="6">
        <f ca="1">INDEX(CQ$7:CQ$30,CN179,1)</f>
        <v>-33.350999999999999</v>
      </c>
      <c r="CQ179" s="6">
        <f ca="1">INDEX(CR$7:CR$30,CN179,1)</f>
        <v>-21.997</v>
      </c>
      <c r="CR179" s="6">
        <f ca="1">INDEX(CS$7:CS$30,CN179,1)</f>
        <v>159.49799999999999</v>
      </c>
      <c r="CS179" s="6">
        <f ca="1">INDEX(CT$7:CT$30,CN179,1)</f>
        <v>56.155000000000001</v>
      </c>
      <c r="CT179" s="6">
        <f ca="1">INDEX(CU$7:CU$30,CN179,1)</f>
        <v>9.1010000000000009</v>
      </c>
      <c r="CU179" s="6">
        <f ca="1">INDEX(CV$7:CV$30,CN179,1)</f>
        <v>13.39</v>
      </c>
      <c r="CV179" s="24">
        <f ca="1">(ABS(CR179)+ABS(CT179))*SIGN(CR179)</f>
        <v>168.59899999999999</v>
      </c>
      <c r="CW179" s="24">
        <f ca="1">(ABS(CS179)+ABS(CU179))*SIGN(CS179)</f>
        <v>69.545000000000002</v>
      </c>
      <c r="CX179" s="24">
        <f ca="1">(ABS(CV179)+0.3*ABS(CW179))*SIGN(CV179)</f>
        <v>189.46249999999998</v>
      </c>
      <c r="CY179" s="24">
        <f t="shared" ref="CY179:CY182" ca="1" si="750">(ABS(CW179)+0.3*ABS(CV179))*SIGN(CW179)</f>
        <v>120.12469999999999</v>
      </c>
      <c r="CZ179" s="24">
        <f ca="1">IF($C$2&lt;=$C$3,CX179,CY179)</f>
        <v>189.46249999999998</v>
      </c>
      <c r="DA179" s="48">
        <f ca="1">CP179</f>
        <v>-33.350999999999999</v>
      </c>
      <c r="DB179" s="48">
        <f ca="1">CQ179+CZ179</f>
        <v>167.46549999999996</v>
      </c>
      <c r="DC179" s="48">
        <f ca="1">CQ179-CZ179</f>
        <v>-211.45949999999999</v>
      </c>
      <c r="DE179" s="39" t="s">
        <v>31</v>
      </c>
      <c r="DF179" s="8">
        <f>($H$2-DF173)*4+1</f>
        <v>17</v>
      </c>
      <c r="DG179" s="8" t="s">
        <v>11</v>
      </c>
      <c r="DH179" s="6">
        <f ca="1">INDEX(DI$7:DI$30,DF179,1)</f>
        <v>-33.350999999999999</v>
      </c>
      <c r="DI179" s="6">
        <f ca="1">INDEX(DJ$7:DJ$30,DF179,1)</f>
        <v>-21.997</v>
      </c>
      <c r="DJ179" s="6">
        <f ca="1">INDEX(DK$7:DK$30,DF179,1)</f>
        <v>159.49799999999999</v>
      </c>
      <c r="DK179" s="6">
        <f ca="1">INDEX(DL$7:DL$30,DF179,1)</f>
        <v>56.155000000000001</v>
      </c>
      <c r="DL179" s="6">
        <f ca="1">INDEX(DM$7:DM$30,DF179,1)</f>
        <v>9.1010000000000009</v>
      </c>
      <c r="DM179" s="6">
        <f ca="1">INDEX(DN$7:DN$30,DF179,1)</f>
        <v>13.39</v>
      </c>
      <c r="DN179" s="24">
        <f ca="1">(ABS(DJ179)+ABS(DL179))*SIGN(DJ179)</f>
        <v>168.59899999999999</v>
      </c>
      <c r="DO179" s="24">
        <f ca="1">(ABS(DK179)+ABS(DM179))*SIGN(DK179)</f>
        <v>69.545000000000002</v>
      </c>
      <c r="DP179" s="24">
        <f ca="1">(ABS(DN179)+0.3*ABS(DO179))*SIGN(DN179)</f>
        <v>189.46249999999998</v>
      </c>
      <c r="DQ179" s="24">
        <f t="shared" ref="DQ179:DQ182" ca="1" si="751">(ABS(DO179)+0.3*ABS(DN179))*SIGN(DO179)</f>
        <v>120.12469999999999</v>
      </c>
      <c r="DR179" s="24">
        <f ca="1">IF($C$2&lt;=$C$3,DP179,DQ179)</f>
        <v>189.46249999999998</v>
      </c>
      <c r="DS179" s="48">
        <f ca="1">DH179</f>
        <v>-33.350999999999999</v>
      </c>
      <c r="DT179" s="48">
        <f ca="1">DI179+DR179</f>
        <v>167.46549999999996</v>
      </c>
      <c r="DU179" s="48">
        <f ca="1">DI179-DR179</f>
        <v>-211.45949999999999</v>
      </c>
    </row>
    <row r="180" spans="1:125" x14ac:dyDescent="0.35">
      <c r="B180" s="8">
        <f>B179+1</f>
        <v>18</v>
      </c>
      <c r="C180" s="8" t="s">
        <v>10</v>
      </c>
      <c r="D180" s="6">
        <f ca="1">INDEX(E$7:E$30,B180,1)</f>
        <v>-22.212</v>
      </c>
      <c r="E180" s="6">
        <f ca="1">INDEX(F$7:F$30,B180,1)</f>
        <v>-16.324999999999999</v>
      </c>
      <c r="F180" s="6">
        <f ca="1">INDEX(G$7:G$30,B180,1)</f>
        <v>-176.93199999999999</v>
      </c>
      <c r="G180" s="6">
        <f ca="1">INDEX(H$7:H$30,B180,1)</f>
        <v>-62.225999999999999</v>
      </c>
      <c r="H180" s="6">
        <f ca="1">INDEX(I$7:I$30,B180,1)</f>
        <v>-10.092000000000001</v>
      </c>
      <c r="I180" s="6">
        <f ca="1">INDEX(J$7:J$30,B180,1)</f>
        <v>-14.848000000000001</v>
      </c>
      <c r="J180" s="24">
        <f t="shared" ref="J180:J182" ca="1" si="752">(ABS(F180)+ABS(H180))*SIGN(F180)</f>
        <v>-187.024</v>
      </c>
      <c r="K180" s="24">
        <f t="shared" ref="K180:K182" ca="1" si="753">(ABS(G180)+ABS(I180))*SIGN(G180)</f>
        <v>-77.073999999999998</v>
      </c>
      <c r="L180" s="24">
        <f t="shared" ref="L180:L182" ca="1" si="754">(ABS(J180)+0.3*ABS(K180))*SIGN(J180)</f>
        <v>-210.14619999999999</v>
      </c>
      <c r="M180" s="24">
        <f t="shared" ca="1" si="745"/>
        <v>-133.18119999999999</v>
      </c>
      <c r="N180" s="24">
        <f ca="1">IF($C$2&lt;=$C$3,L180,M180)</f>
        <v>-210.14619999999999</v>
      </c>
      <c r="O180" s="48">
        <f t="shared" ref="O180:O182" ca="1" si="755">D180</f>
        <v>-22.212</v>
      </c>
      <c r="P180" s="48">
        <f t="shared" ref="P180:P182" ca="1" si="756">E180+N180</f>
        <v>-226.47119999999998</v>
      </c>
      <c r="Q180" s="48">
        <f t="shared" ref="Q180:Q182" ca="1" si="757">E180-N180</f>
        <v>193.8212</v>
      </c>
      <c r="S180" s="38"/>
      <c r="T180" s="8">
        <f>T179+1</f>
        <v>18</v>
      </c>
      <c r="U180" s="8" t="s">
        <v>10</v>
      </c>
      <c r="V180" s="6">
        <f ca="1">INDEX(W$7:W$30,T180,1)</f>
        <v>-28.605</v>
      </c>
      <c r="W180" s="6">
        <f ca="1">INDEX(X$7:X$30,T180,1)</f>
        <v>-19.437000000000001</v>
      </c>
      <c r="X180" s="6">
        <f ca="1">INDEX(Y$7:Y$30,T180,1)</f>
        <v>-188.196</v>
      </c>
      <c r="Y180" s="6">
        <f ca="1">INDEX(Z$7:Z$30,T180,1)</f>
        <v>-66.254000000000005</v>
      </c>
      <c r="Z180" s="6">
        <f ca="1">INDEX(AA$7:AA$30,T180,1)</f>
        <v>-10.744999999999999</v>
      </c>
      <c r="AA180" s="6">
        <f ca="1">INDEX(AB$7:AB$30,T180,1)</f>
        <v>-15.808</v>
      </c>
      <c r="AB180" s="24">
        <f t="shared" ref="AB180:AB182" ca="1" si="758">(ABS(X180)+ABS(Z180))*SIGN(X180)</f>
        <v>-198.941</v>
      </c>
      <c r="AC180" s="24">
        <f t="shared" ref="AC180:AC182" ca="1" si="759">(ABS(Y180)+ABS(AA180))*SIGN(Y180)</f>
        <v>-82.062000000000012</v>
      </c>
      <c r="AD180" s="24">
        <f t="shared" ref="AD180:AD182" ca="1" si="760">(ABS(AB180)+0.3*ABS(AC180))*SIGN(AB180)</f>
        <v>-223.55960000000002</v>
      </c>
      <c r="AE180" s="24">
        <f t="shared" ca="1" si="746"/>
        <v>-141.74430000000001</v>
      </c>
      <c r="AF180" s="24">
        <f ca="1">IF($C$2&lt;=$C$3,AD180,AE180)</f>
        <v>-223.55960000000002</v>
      </c>
      <c r="AG180" s="48">
        <f t="shared" ref="AG180:AG182" ca="1" si="761">V180</f>
        <v>-28.605</v>
      </c>
      <c r="AH180" s="48">
        <f t="shared" ref="AH180:AH182" ca="1" si="762">W180+AF180</f>
        <v>-242.99660000000003</v>
      </c>
      <c r="AI180" s="48">
        <f t="shared" ref="AI180:AI182" ca="1" si="763">W180-AF180</f>
        <v>204.12260000000001</v>
      </c>
      <c r="AK180" s="38"/>
      <c r="AL180" s="8">
        <f>AL179+1</f>
        <v>18</v>
      </c>
      <c r="AM180" s="8" t="s">
        <v>10</v>
      </c>
      <c r="AN180" s="6">
        <f ca="1">INDEX(AO$7:AO$30,AL180,1)</f>
        <v>-34.674999999999997</v>
      </c>
      <c r="AO180" s="6">
        <f ca="1">INDEX(AP$7:AP$30,AL180,1)</f>
        <v>-22.324000000000002</v>
      </c>
      <c r="AP180" s="6">
        <f ca="1">INDEX(AQ$7:AQ$30,AL180,1)</f>
        <v>-83.192999999999998</v>
      </c>
      <c r="AQ180" s="6">
        <f ca="1">INDEX(AR$7:AR$30,AL180,1)</f>
        <v>-29.478999999999999</v>
      </c>
      <c r="AR180" s="6">
        <f ca="1">INDEX(AS$7:AS$30,AL180,1)</f>
        <v>-4.774</v>
      </c>
      <c r="AS180" s="6">
        <f ca="1">INDEX(AT$7:AT$30,AL180,1)</f>
        <v>-7.024</v>
      </c>
      <c r="AT180" s="24">
        <f t="shared" ref="AT180:AT182" ca="1" si="764">(ABS(AP180)+ABS(AR180))*SIGN(AP180)</f>
        <v>-87.966999999999999</v>
      </c>
      <c r="AU180" s="24">
        <f t="shared" ref="AU180:AU182" ca="1" si="765">(ABS(AQ180)+ABS(AS180))*SIGN(AQ180)</f>
        <v>-36.503</v>
      </c>
      <c r="AV180" s="24">
        <f t="shared" ref="AV180:AV182" ca="1" si="766">(ABS(AT180)+0.3*ABS(AU180))*SIGN(AT180)</f>
        <v>-98.917900000000003</v>
      </c>
      <c r="AW180" s="24">
        <f t="shared" ca="1" si="747"/>
        <v>-62.893100000000004</v>
      </c>
      <c r="AX180" s="24">
        <f ca="1">IF($C$2&lt;=$C$3,AV180,AW180)</f>
        <v>-98.917900000000003</v>
      </c>
      <c r="AY180" s="48">
        <f t="shared" ref="AY180:AY182" ca="1" si="767">AN180</f>
        <v>-34.674999999999997</v>
      </c>
      <c r="AZ180" s="48">
        <f t="shared" ref="AZ180:AZ182" ca="1" si="768">AO180+AX180</f>
        <v>-121.2419</v>
      </c>
      <c r="BA180" s="48">
        <f t="shared" ref="BA180:BA182" ca="1" si="769">AO180-AX180</f>
        <v>76.593900000000005</v>
      </c>
      <c r="BC180" s="38"/>
      <c r="BD180" s="8">
        <f>BD179+1</f>
        <v>18</v>
      </c>
      <c r="BE180" s="8" t="s">
        <v>10</v>
      </c>
      <c r="BF180" s="6">
        <f ca="1">INDEX(BG$7:BG$30,BD180,1)</f>
        <v>-29.050999999999998</v>
      </c>
      <c r="BG180" s="6">
        <f ca="1">INDEX(BH$7:BH$30,BD180,1)</f>
        <v>-19.135000000000002</v>
      </c>
      <c r="BH180" s="6">
        <f ca="1">INDEX(BI$7:BI$30,BD180,1)</f>
        <v>-159.428</v>
      </c>
      <c r="BI180" s="6">
        <f ca="1">INDEX(BJ$7:BJ$30,BD180,1)</f>
        <v>-56.23</v>
      </c>
      <c r="BJ180" s="6">
        <f ca="1">INDEX(BK$7:BK$30,BD180,1)</f>
        <v>-9.1189999999999998</v>
      </c>
      <c r="BK180" s="6">
        <f ca="1">INDEX(BL$7:BL$30,BD180,1)</f>
        <v>-13.416</v>
      </c>
      <c r="BL180" s="24">
        <f t="shared" ref="BL180:BL182" ca="1" si="770">(ABS(BH180)+ABS(BJ180))*SIGN(BH180)</f>
        <v>-168.547</v>
      </c>
      <c r="BM180" s="24">
        <f t="shared" ref="BM180:BM182" ca="1" si="771">(ABS(BI180)+ABS(BK180))*SIGN(BI180)</f>
        <v>-69.646000000000001</v>
      </c>
      <c r="BN180" s="24">
        <f t="shared" ref="BN180:BN182" ca="1" si="772">(ABS(BL180)+0.3*ABS(BM180))*SIGN(BL180)</f>
        <v>-189.4408</v>
      </c>
      <c r="BO180" s="24">
        <f t="shared" ca="1" si="748"/>
        <v>-120.2101</v>
      </c>
      <c r="BP180" s="24">
        <f ca="1">IF($C$2&lt;=$C$3,BN180,BO180)</f>
        <v>-189.4408</v>
      </c>
      <c r="BQ180" s="48">
        <f t="shared" ref="BQ180:BQ182" ca="1" si="773">BF180</f>
        <v>-29.050999999999998</v>
      </c>
      <c r="BR180" s="48">
        <f t="shared" ref="BR180:BR182" ca="1" si="774">BG180+BP180</f>
        <v>-208.57579999999999</v>
      </c>
      <c r="BS180" s="48">
        <f t="shared" ref="BS180:BS182" ca="1" si="775">BG180-BP180</f>
        <v>170.3058</v>
      </c>
      <c r="BU180" s="38"/>
      <c r="BV180" s="8">
        <f>BV179+1</f>
        <v>18</v>
      </c>
      <c r="BW180" s="8" t="s">
        <v>10</v>
      </c>
      <c r="BX180" s="6">
        <f ca="1">INDEX(BY$7:BY$30,BV180,1)</f>
        <v>-51.11</v>
      </c>
      <c r="BY180" s="6">
        <f ca="1">INDEX(BZ$7:BZ$30,BV180,1)</f>
        <v>-33.143000000000001</v>
      </c>
      <c r="BZ180" s="6">
        <f ca="1">INDEX(CA$7:CA$30,BV180,1)</f>
        <v>-177.50399999999999</v>
      </c>
      <c r="CA180" s="6">
        <f ca="1">INDEX(CB$7:CB$30,BV180,1)</f>
        <v>-62.512999999999998</v>
      </c>
      <c r="CB180" s="6">
        <f ca="1">INDEX(CC$7:CC$30,BV180,1)</f>
        <v>-10.141999999999999</v>
      </c>
      <c r="CC180" s="6">
        <f ca="1">INDEX(CD$7:CD$30,BV180,1)</f>
        <v>-14.92</v>
      </c>
      <c r="CD180" s="24">
        <f t="shared" ref="CD180:CD182" ca="1" si="776">(ABS(BZ180)+ABS(CB180))*SIGN(BZ180)</f>
        <v>-187.64599999999999</v>
      </c>
      <c r="CE180" s="24">
        <f t="shared" ref="CE180:CE182" ca="1" si="777">(ABS(CA180)+ABS(CC180))*SIGN(CA180)</f>
        <v>-77.432999999999993</v>
      </c>
      <c r="CF180" s="24">
        <f t="shared" ref="CF180:CF182" ca="1" si="778">(ABS(CD180)+0.3*ABS(CE180))*SIGN(CD180)</f>
        <v>-210.87589999999997</v>
      </c>
      <c r="CG180" s="24">
        <f t="shared" ca="1" si="749"/>
        <v>-133.7268</v>
      </c>
      <c r="CH180" s="24">
        <f ca="1">IF($C$2&lt;=$C$3,CF180,CG180)</f>
        <v>-210.87589999999997</v>
      </c>
      <c r="CI180" s="48">
        <f t="shared" ref="CI180:CI182" ca="1" si="779">BX180</f>
        <v>-51.11</v>
      </c>
      <c r="CJ180" s="48">
        <f t="shared" ref="CJ180:CJ182" ca="1" si="780">BY180+CH180</f>
        <v>-244.01889999999997</v>
      </c>
      <c r="CK180" s="48">
        <f t="shared" ref="CK180:CK182" ca="1" si="781">BY180-CH180</f>
        <v>177.73289999999997</v>
      </c>
      <c r="CM180" s="38"/>
      <c r="CN180" s="8">
        <f>CN179+1</f>
        <v>18</v>
      </c>
      <c r="CO180" s="8" t="s">
        <v>10</v>
      </c>
      <c r="CP180" s="6">
        <f ca="1">INDEX(CQ$7:CQ$30,CN180,1)</f>
        <v>-27.271999999999998</v>
      </c>
      <c r="CQ180" s="6">
        <f ca="1">INDEX(CR$7:CR$30,CN180,1)</f>
        <v>-17.366</v>
      </c>
      <c r="CR180" s="6">
        <f ca="1">INDEX(CS$7:CS$30,CN180,1)</f>
        <v>-120.422</v>
      </c>
      <c r="CS180" s="6">
        <f ca="1">INDEX(CT$7:CT$30,CN180,1)</f>
        <v>-42.497999999999998</v>
      </c>
      <c r="CT180" s="6">
        <f ca="1">INDEX(CU$7:CU$30,CN180,1)</f>
        <v>-6.883</v>
      </c>
      <c r="CU180" s="6">
        <f ca="1">INDEX(CV$7:CV$30,CN180,1)</f>
        <v>-10.125999999999999</v>
      </c>
      <c r="CV180" s="24">
        <f t="shared" ref="CV180:CV182" ca="1" si="782">(ABS(CR180)+ABS(CT180))*SIGN(CR180)</f>
        <v>-127.30499999999999</v>
      </c>
      <c r="CW180" s="24">
        <f t="shared" ref="CW180:CW182" ca="1" si="783">(ABS(CS180)+ABS(CU180))*SIGN(CS180)</f>
        <v>-52.623999999999995</v>
      </c>
      <c r="CX180" s="24">
        <f t="shared" ref="CX180:CX182" ca="1" si="784">(ABS(CV180)+0.3*ABS(CW180))*SIGN(CV180)</f>
        <v>-143.09219999999999</v>
      </c>
      <c r="CY180" s="24">
        <f t="shared" ca="1" si="750"/>
        <v>-90.815499999999986</v>
      </c>
      <c r="CZ180" s="24">
        <f ca="1">IF($C$2&lt;=$C$3,CX180,CY180)</f>
        <v>-143.09219999999999</v>
      </c>
      <c r="DA180" s="48">
        <f t="shared" ref="DA180:DA182" ca="1" si="785">CP180</f>
        <v>-27.271999999999998</v>
      </c>
      <c r="DB180" s="48">
        <f t="shared" ref="DB180:DB182" ca="1" si="786">CQ180+CZ180</f>
        <v>-160.45819999999998</v>
      </c>
      <c r="DC180" s="48">
        <f t="shared" ref="DC180:DC182" ca="1" si="787">CQ180-CZ180</f>
        <v>125.72619999999999</v>
      </c>
      <c r="DE180" s="38"/>
      <c r="DF180" s="8">
        <f>DF179+1</f>
        <v>18</v>
      </c>
      <c r="DG180" s="8" t="s">
        <v>10</v>
      </c>
      <c r="DH180" s="6">
        <f ca="1">INDEX(DI$7:DI$30,DF180,1)</f>
        <v>-27.271999999999998</v>
      </c>
      <c r="DI180" s="6">
        <f ca="1">INDEX(DJ$7:DJ$30,DF180,1)</f>
        <v>-17.366</v>
      </c>
      <c r="DJ180" s="6">
        <f ca="1">INDEX(DK$7:DK$30,DF180,1)</f>
        <v>-120.422</v>
      </c>
      <c r="DK180" s="6">
        <f ca="1">INDEX(DL$7:DL$30,DF180,1)</f>
        <v>-42.497999999999998</v>
      </c>
      <c r="DL180" s="6">
        <f ca="1">INDEX(DM$7:DM$30,DF180,1)</f>
        <v>-6.883</v>
      </c>
      <c r="DM180" s="6">
        <f ca="1">INDEX(DN$7:DN$30,DF180,1)</f>
        <v>-10.125999999999999</v>
      </c>
      <c r="DN180" s="24">
        <f t="shared" ref="DN180:DN182" ca="1" si="788">(ABS(DJ180)+ABS(DL180))*SIGN(DJ180)</f>
        <v>-127.30499999999999</v>
      </c>
      <c r="DO180" s="24">
        <f t="shared" ref="DO180:DO182" ca="1" si="789">(ABS(DK180)+ABS(DM180))*SIGN(DK180)</f>
        <v>-52.623999999999995</v>
      </c>
      <c r="DP180" s="24">
        <f t="shared" ref="DP180:DP182" ca="1" si="790">(ABS(DN180)+0.3*ABS(DO180))*SIGN(DN180)</f>
        <v>-143.09219999999999</v>
      </c>
      <c r="DQ180" s="24">
        <f t="shared" ca="1" si="751"/>
        <v>-90.815499999999986</v>
      </c>
      <c r="DR180" s="24">
        <f ca="1">IF($C$2&lt;=$C$3,DP180,DQ180)</f>
        <v>-143.09219999999999</v>
      </c>
      <c r="DS180" s="48">
        <f t="shared" ref="DS180:DS182" ca="1" si="791">DH180</f>
        <v>-27.271999999999998</v>
      </c>
      <c r="DT180" s="48">
        <f t="shared" ref="DT180:DT182" ca="1" si="792">DI180+DR180</f>
        <v>-160.45819999999998</v>
      </c>
      <c r="DU180" s="48">
        <f t="shared" ref="DU180:DU182" ca="1" si="793">DI180-DR180</f>
        <v>125.72619999999999</v>
      </c>
    </row>
    <row r="181" spans="1:125" x14ac:dyDescent="0.35">
      <c r="B181" s="8">
        <f t="shared" ref="B181:B182" si="794">B180+1</f>
        <v>19</v>
      </c>
      <c r="C181" s="8" t="s">
        <v>9</v>
      </c>
      <c r="D181" s="6">
        <f ca="1">INDEX(E$7:E$30,B181,1)</f>
        <v>39.207000000000001</v>
      </c>
      <c r="E181" s="6">
        <f ca="1">INDEX(F$7:F$30,B181,1)</f>
        <v>27.809000000000001</v>
      </c>
      <c r="F181" s="6">
        <f ca="1">INDEX(G$7:G$30,B181,1)</f>
        <v>-86.405000000000001</v>
      </c>
      <c r="G181" s="6">
        <f ca="1">INDEX(H$7:H$30,B181,1)</f>
        <v>-30.373000000000001</v>
      </c>
      <c r="H181" s="6">
        <f ca="1">INDEX(I$7:I$30,B181,1)</f>
        <v>-4.9269999999999996</v>
      </c>
      <c r="I181" s="6">
        <f ca="1">INDEX(J$7:J$30,B181,1)</f>
        <v>-7.2489999999999997</v>
      </c>
      <c r="J181" s="24">
        <f t="shared" ca="1" si="752"/>
        <v>-91.331999999999994</v>
      </c>
      <c r="K181" s="24">
        <f t="shared" ca="1" si="753"/>
        <v>-37.622</v>
      </c>
      <c r="L181" s="24">
        <f t="shared" ca="1" si="754"/>
        <v>-102.61859999999999</v>
      </c>
      <c r="M181" s="24">
        <f t="shared" ca="1" si="745"/>
        <v>-65.021599999999992</v>
      </c>
      <c r="N181" s="24">
        <f ca="1">IF($C$2&lt;=$C$3,L181,M181)</f>
        <v>-102.61859999999999</v>
      </c>
      <c r="O181" s="24">
        <f t="shared" ca="1" si="755"/>
        <v>39.207000000000001</v>
      </c>
      <c r="P181" s="24">
        <f t="shared" ca="1" si="756"/>
        <v>-74.809599999999989</v>
      </c>
      <c r="Q181" s="24">
        <f t="shared" ca="1" si="757"/>
        <v>130.42759999999998</v>
      </c>
      <c r="S181" s="38"/>
      <c r="T181" s="8">
        <f t="shared" ref="T181:T182" si="795">T180+1</f>
        <v>19</v>
      </c>
      <c r="U181" s="8" t="s">
        <v>9</v>
      </c>
      <c r="V181" s="6">
        <f ca="1">INDEX(W$7:W$30,T181,1)</f>
        <v>29.646000000000001</v>
      </c>
      <c r="W181" s="6">
        <f ca="1">INDEX(X$7:X$30,T181,1)</f>
        <v>21.677</v>
      </c>
      <c r="X181" s="6">
        <f ca="1">INDEX(Y$7:Y$30,T181,1)</f>
        <v>-98.471999999999994</v>
      </c>
      <c r="Y181" s="6">
        <f ca="1">INDEX(Z$7:Z$30,T181,1)</f>
        <v>-34.674999999999997</v>
      </c>
      <c r="Z181" s="6">
        <f ca="1">INDEX(AA$7:AA$30,T181,1)</f>
        <v>-5.6230000000000002</v>
      </c>
      <c r="AA181" s="6">
        <f ca="1">INDEX(AB$7:AB$30,T181,1)</f>
        <v>-8.2729999999999997</v>
      </c>
      <c r="AB181" s="24">
        <f t="shared" ca="1" si="758"/>
        <v>-104.095</v>
      </c>
      <c r="AC181" s="24">
        <f t="shared" ca="1" si="759"/>
        <v>-42.947999999999993</v>
      </c>
      <c r="AD181" s="24">
        <f t="shared" ca="1" si="760"/>
        <v>-116.9794</v>
      </c>
      <c r="AE181" s="24">
        <f t="shared" ca="1" si="746"/>
        <v>-74.17649999999999</v>
      </c>
      <c r="AF181" s="24">
        <f ca="1">IF($C$2&lt;=$C$3,AD181,AE181)</f>
        <v>-116.9794</v>
      </c>
      <c r="AG181" s="24">
        <f t="shared" ca="1" si="761"/>
        <v>29.646000000000001</v>
      </c>
      <c r="AH181" s="24">
        <f t="shared" ca="1" si="762"/>
        <v>-95.302400000000006</v>
      </c>
      <c r="AI181" s="24">
        <f t="shared" ca="1" si="763"/>
        <v>138.65639999999999</v>
      </c>
      <c r="AK181" s="38"/>
      <c r="AL181" s="8">
        <f t="shared" ref="AL181:AL182" si="796">AL180+1</f>
        <v>19</v>
      </c>
      <c r="AM181" s="8" t="s">
        <v>9</v>
      </c>
      <c r="AN181" s="6">
        <f ca="1">INDEX(AO$7:AO$30,AL181,1)</f>
        <v>61.09</v>
      </c>
      <c r="AO181" s="6">
        <f ca="1">INDEX(AP$7:AP$30,AL181,1)</f>
        <v>39.468000000000004</v>
      </c>
      <c r="AP181" s="6">
        <f ca="1">INDEX(AQ$7:AQ$30,AL181,1)</f>
        <v>-75.531999999999996</v>
      </c>
      <c r="AQ181" s="6">
        <f ca="1">INDEX(AR$7:AR$30,AL181,1)</f>
        <v>-26.692</v>
      </c>
      <c r="AR181" s="6">
        <f ca="1">INDEX(AS$7:AS$30,AL181,1)</f>
        <v>-4.327</v>
      </c>
      <c r="AS181" s="6">
        <f ca="1">INDEX(AT$7:AT$30,AL181,1)</f>
        <v>-6.3659999999999997</v>
      </c>
      <c r="AT181" s="24">
        <f t="shared" ca="1" si="764"/>
        <v>-79.858999999999995</v>
      </c>
      <c r="AU181" s="24">
        <f t="shared" ca="1" si="765"/>
        <v>-33.058</v>
      </c>
      <c r="AV181" s="24">
        <f t="shared" ca="1" si="766"/>
        <v>-89.776399999999995</v>
      </c>
      <c r="AW181" s="24">
        <f t="shared" ca="1" si="747"/>
        <v>-57.015699999999995</v>
      </c>
      <c r="AX181" s="24">
        <f ca="1">IF($C$2&lt;=$C$3,AV181,AW181)</f>
        <v>-89.776399999999995</v>
      </c>
      <c r="AY181" s="24">
        <f t="shared" ca="1" si="767"/>
        <v>61.09</v>
      </c>
      <c r="AZ181" s="24">
        <f t="shared" ca="1" si="768"/>
        <v>-50.308399999999992</v>
      </c>
      <c r="BA181" s="24">
        <f t="shared" ca="1" si="769"/>
        <v>129.24439999999998</v>
      </c>
      <c r="BC181" s="38"/>
      <c r="BD181" s="8">
        <f t="shared" ref="BD181:BD182" si="797">BD180+1</f>
        <v>19</v>
      </c>
      <c r="BE181" s="8" t="s">
        <v>9</v>
      </c>
      <c r="BF181" s="6">
        <f ca="1">INDEX(BG$7:BG$30,BD181,1)</f>
        <v>56.604999999999997</v>
      </c>
      <c r="BG181" s="6">
        <f ca="1">INDEX(BH$7:BH$30,BD181,1)</f>
        <v>36.524000000000001</v>
      </c>
      <c r="BH181" s="6">
        <f ca="1">INDEX(BI$7:BI$30,BD181,1)</f>
        <v>-75.688999999999993</v>
      </c>
      <c r="BI181" s="6">
        <f ca="1">INDEX(BJ$7:BJ$30,BD181,1)</f>
        <v>-26.73</v>
      </c>
      <c r="BJ181" s="6">
        <f ca="1">INDEX(BK$7:BK$30,BD181,1)</f>
        <v>-4.3330000000000002</v>
      </c>
      <c r="BK181" s="6">
        <f ca="1">INDEX(BL$7:BL$30,BD181,1)</f>
        <v>-6.375</v>
      </c>
      <c r="BL181" s="24">
        <f t="shared" ca="1" si="770"/>
        <v>-80.021999999999991</v>
      </c>
      <c r="BM181" s="24">
        <f t="shared" ca="1" si="771"/>
        <v>-33.105000000000004</v>
      </c>
      <c r="BN181" s="24">
        <f t="shared" ca="1" si="772"/>
        <v>-89.953499999999991</v>
      </c>
      <c r="BO181" s="24">
        <f t="shared" ca="1" si="748"/>
        <v>-57.111599999999996</v>
      </c>
      <c r="BP181" s="24">
        <f ca="1">IF($C$2&lt;=$C$3,BN181,BO181)</f>
        <v>-89.953499999999991</v>
      </c>
      <c r="BQ181" s="24">
        <f t="shared" ca="1" si="773"/>
        <v>56.604999999999997</v>
      </c>
      <c r="BR181" s="24">
        <f t="shared" ca="1" si="774"/>
        <v>-53.42949999999999</v>
      </c>
      <c r="BS181" s="24">
        <f t="shared" ca="1" si="775"/>
        <v>126.47749999999999</v>
      </c>
      <c r="BU181" s="38"/>
      <c r="BV181" s="8">
        <f t="shared" ref="BV181:BV182" si="798">BV180+1</f>
        <v>19</v>
      </c>
      <c r="BW181" s="8" t="s">
        <v>9</v>
      </c>
      <c r="BX181" s="6">
        <f ca="1">INDEX(BY$7:BY$30,BV181,1)</f>
        <v>71.418999999999997</v>
      </c>
      <c r="BY181" s="6">
        <f ca="1">INDEX(BZ$7:BZ$30,BV181,1)</f>
        <v>46.326000000000001</v>
      </c>
      <c r="BZ181" s="6">
        <f ca="1">INDEX(CA$7:CA$30,BV181,1)</f>
        <v>-84.548000000000002</v>
      </c>
      <c r="CA181" s="6">
        <f ca="1">INDEX(CB$7:CB$30,BV181,1)</f>
        <v>-29.773</v>
      </c>
      <c r="CB181" s="6">
        <f ca="1">INDEX(CC$7:CC$30,BV181,1)</f>
        <v>-4.83</v>
      </c>
      <c r="CC181" s="6">
        <f ca="1">INDEX(CD$7:CD$30,BV181,1)</f>
        <v>-7.1059999999999999</v>
      </c>
      <c r="CD181" s="24">
        <f t="shared" ca="1" si="776"/>
        <v>-89.378</v>
      </c>
      <c r="CE181" s="24">
        <f t="shared" ca="1" si="777"/>
        <v>-36.878999999999998</v>
      </c>
      <c r="CF181" s="24">
        <f t="shared" ca="1" si="778"/>
        <v>-100.4417</v>
      </c>
      <c r="CG181" s="24">
        <f t="shared" ca="1" si="749"/>
        <v>-63.692399999999992</v>
      </c>
      <c r="CH181" s="24">
        <f ca="1">IF($C$2&lt;=$C$3,CF181,CG181)</f>
        <v>-100.4417</v>
      </c>
      <c r="CI181" s="24">
        <f t="shared" ca="1" si="779"/>
        <v>71.418999999999997</v>
      </c>
      <c r="CJ181" s="24">
        <f t="shared" ca="1" si="780"/>
        <v>-54.115699999999997</v>
      </c>
      <c r="CK181" s="24">
        <f t="shared" ca="1" si="781"/>
        <v>146.76769999999999</v>
      </c>
      <c r="CM181" s="38"/>
      <c r="CN181" s="8">
        <f t="shared" ref="CN181:CN182" si="799">CN180+1</f>
        <v>19</v>
      </c>
      <c r="CO181" s="8" t="s">
        <v>9</v>
      </c>
      <c r="CP181" s="6">
        <f ca="1">INDEX(CQ$7:CQ$30,CN181,1)</f>
        <v>63.752000000000002</v>
      </c>
      <c r="CQ181" s="6">
        <f ca="1">INDEX(CR$7:CR$30,CN181,1)</f>
        <v>41.533999999999999</v>
      </c>
      <c r="CR181" s="6">
        <f ca="1">INDEX(CS$7:CS$30,CN181,1)</f>
        <v>-77.754999999999995</v>
      </c>
      <c r="CS181" s="6">
        <f ca="1">INDEX(CT$7:CT$30,CN181,1)</f>
        <v>-27.402999999999999</v>
      </c>
      <c r="CT181" s="6">
        <f ca="1">INDEX(CU$7:CU$30,CN181,1)</f>
        <v>-4.4400000000000004</v>
      </c>
      <c r="CU181" s="6">
        <f ca="1">INDEX(CV$7:CV$30,CN181,1)</f>
        <v>-6.532</v>
      </c>
      <c r="CV181" s="24">
        <f t="shared" ca="1" si="782"/>
        <v>-82.194999999999993</v>
      </c>
      <c r="CW181" s="24">
        <f t="shared" ca="1" si="783"/>
        <v>-33.935000000000002</v>
      </c>
      <c r="CX181" s="24">
        <f t="shared" ca="1" si="784"/>
        <v>-92.375499999999988</v>
      </c>
      <c r="CY181" s="24">
        <f t="shared" ca="1" si="750"/>
        <v>-58.593499999999999</v>
      </c>
      <c r="CZ181" s="24">
        <f ca="1">IF($C$2&lt;=$C$3,CX181,CY181)</f>
        <v>-92.375499999999988</v>
      </c>
      <c r="DA181" s="24">
        <f t="shared" ca="1" si="785"/>
        <v>63.752000000000002</v>
      </c>
      <c r="DB181" s="24">
        <f t="shared" ca="1" si="786"/>
        <v>-50.841499999999989</v>
      </c>
      <c r="DC181" s="24">
        <f t="shared" ca="1" si="787"/>
        <v>133.90949999999998</v>
      </c>
      <c r="DE181" s="38"/>
      <c r="DF181" s="8">
        <f t="shared" ref="DF181:DF182" si="800">DF180+1</f>
        <v>19</v>
      </c>
      <c r="DG181" s="8" t="s">
        <v>9</v>
      </c>
      <c r="DH181" s="6">
        <f ca="1">INDEX(DI$7:DI$30,DF181,1)</f>
        <v>63.752000000000002</v>
      </c>
      <c r="DI181" s="6">
        <f ca="1">INDEX(DJ$7:DJ$30,DF181,1)</f>
        <v>41.533999999999999</v>
      </c>
      <c r="DJ181" s="6">
        <f ca="1">INDEX(DK$7:DK$30,DF181,1)</f>
        <v>-77.754999999999995</v>
      </c>
      <c r="DK181" s="6">
        <f ca="1">INDEX(DL$7:DL$30,DF181,1)</f>
        <v>-27.402999999999999</v>
      </c>
      <c r="DL181" s="6">
        <f ca="1">INDEX(DM$7:DM$30,DF181,1)</f>
        <v>-4.4400000000000004</v>
      </c>
      <c r="DM181" s="6">
        <f ca="1">INDEX(DN$7:DN$30,DF181,1)</f>
        <v>-6.532</v>
      </c>
      <c r="DN181" s="24">
        <f t="shared" ca="1" si="788"/>
        <v>-82.194999999999993</v>
      </c>
      <c r="DO181" s="24">
        <f t="shared" ca="1" si="789"/>
        <v>-33.935000000000002</v>
      </c>
      <c r="DP181" s="24">
        <f t="shared" ca="1" si="790"/>
        <v>-92.375499999999988</v>
      </c>
      <c r="DQ181" s="24">
        <f t="shared" ca="1" si="751"/>
        <v>-58.593499999999999</v>
      </c>
      <c r="DR181" s="24">
        <f ca="1">IF($C$2&lt;=$C$3,DP181,DQ181)</f>
        <v>-92.375499999999988</v>
      </c>
      <c r="DS181" s="24">
        <f t="shared" ca="1" si="791"/>
        <v>63.752000000000002</v>
      </c>
      <c r="DT181" s="24">
        <f t="shared" ca="1" si="792"/>
        <v>-50.841499999999989</v>
      </c>
      <c r="DU181" s="24">
        <f t="shared" ca="1" si="793"/>
        <v>133.90949999999998</v>
      </c>
    </row>
    <row r="182" spans="1:125" x14ac:dyDescent="0.35">
      <c r="B182" s="8">
        <f t="shared" si="794"/>
        <v>20</v>
      </c>
      <c r="C182" s="8" t="s">
        <v>8</v>
      </c>
      <c r="D182" s="6">
        <f ca="1">INDEX(E$7:E$30,B182,1)</f>
        <v>-35.957000000000001</v>
      </c>
      <c r="E182" s="6">
        <f ca="1">INDEX(F$7:F$30,B182,1)</f>
        <v>-25.940999999999999</v>
      </c>
      <c r="F182" s="6">
        <f ca="1">INDEX(G$7:G$30,B182,1)</f>
        <v>-86.405000000000001</v>
      </c>
      <c r="G182" s="6">
        <f ca="1">INDEX(H$7:H$30,B182,1)</f>
        <v>-30.373000000000001</v>
      </c>
      <c r="H182" s="6">
        <f ca="1">INDEX(I$7:I$30,B182,1)</f>
        <v>-4.9269999999999996</v>
      </c>
      <c r="I182" s="6">
        <f ca="1">INDEX(J$7:J$30,B182,1)</f>
        <v>-7.2489999999999997</v>
      </c>
      <c r="J182" s="24">
        <f t="shared" ca="1" si="752"/>
        <v>-91.331999999999994</v>
      </c>
      <c r="K182" s="24">
        <f t="shared" ca="1" si="753"/>
        <v>-37.622</v>
      </c>
      <c r="L182" s="24">
        <f t="shared" ca="1" si="754"/>
        <v>-102.61859999999999</v>
      </c>
      <c r="M182" s="24">
        <f t="shared" ca="1" si="745"/>
        <v>-65.021599999999992</v>
      </c>
      <c r="N182" s="24">
        <f ca="1">IF($C$2&lt;=$C$3,L182,M182)</f>
        <v>-102.61859999999999</v>
      </c>
      <c r="O182" s="24">
        <f t="shared" ca="1" si="755"/>
        <v>-35.957000000000001</v>
      </c>
      <c r="P182" s="24">
        <f t="shared" ca="1" si="756"/>
        <v>-128.55959999999999</v>
      </c>
      <c r="Q182" s="24">
        <f t="shared" ca="1" si="757"/>
        <v>76.677599999999984</v>
      </c>
      <c r="S182" s="38"/>
      <c r="T182" s="8">
        <f t="shared" si="795"/>
        <v>20</v>
      </c>
      <c r="U182" s="8" t="s">
        <v>8</v>
      </c>
      <c r="V182" s="6">
        <f ca="1">INDEX(W$7:W$30,T182,1)</f>
        <v>-36.777999999999999</v>
      </c>
      <c r="W182" s="6">
        <f ca="1">INDEX(X$7:X$30,T182,1)</f>
        <v>-25.823</v>
      </c>
      <c r="X182" s="6">
        <f ca="1">INDEX(Y$7:Y$30,T182,1)</f>
        <v>-98.471999999999994</v>
      </c>
      <c r="Y182" s="6">
        <f ca="1">INDEX(Z$7:Z$30,T182,1)</f>
        <v>-34.674999999999997</v>
      </c>
      <c r="Z182" s="6">
        <f ca="1">INDEX(AA$7:AA$30,T182,1)</f>
        <v>-5.6230000000000002</v>
      </c>
      <c r="AA182" s="6">
        <f ca="1">INDEX(AB$7:AB$30,T182,1)</f>
        <v>-8.2729999999999997</v>
      </c>
      <c r="AB182" s="24">
        <f t="shared" ca="1" si="758"/>
        <v>-104.095</v>
      </c>
      <c r="AC182" s="24">
        <f t="shared" ca="1" si="759"/>
        <v>-42.947999999999993</v>
      </c>
      <c r="AD182" s="24">
        <f t="shared" ca="1" si="760"/>
        <v>-116.9794</v>
      </c>
      <c r="AE182" s="24">
        <f t="shared" ca="1" si="746"/>
        <v>-74.17649999999999</v>
      </c>
      <c r="AF182" s="24">
        <f ca="1">IF($C$2&lt;=$C$3,AD182,AE182)</f>
        <v>-116.9794</v>
      </c>
      <c r="AG182" s="24">
        <f t="shared" ca="1" si="761"/>
        <v>-36.777999999999999</v>
      </c>
      <c r="AH182" s="24">
        <f t="shared" ca="1" si="762"/>
        <v>-142.80240000000001</v>
      </c>
      <c r="AI182" s="24">
        <f t="shared" ca="1" si="763"/>
        <v>91.156399999999991</v>
      </c>
      <c r="AK182" s="38"/>
      <c r="AL182" s="8">
        <f t="shared" si="796"/>
        <v>20</v>
      </c>
      <c r="AM182" s="8" t="s">
        <v>8</v>
      </c>
      <c r="AN182" s="6">
        <f ca="1">INDEX(AO$7:AO$30,AL182,1)</f>
        <v>-64.349999999999994</v>
      </c>
      <c r="AO182" s="6">
        <f ca="1">INDEX(AP$7:AP$30,AL182,1)</f>
        <v>-41.427999999999997</v>
      </c>
      <c r="AP182" s="6">
        <f ca="1">INDEX(AQ$7:AQ$30,AL182,1)</f>
        <v>-75.531999999999996</v>
      </c>
      <c r="AQ182" s="6">
        <f ca="1">INDEX(AR$7:AR$30,AL182,1)</f>
        <v>-26.692</v>
      </c>
      <c r="AR182" s="6">
        <f ca="1">INDEX(AS$7:AS$30,AL182,1)</f>
        <v>-4.327</v>
      </c>
      <c r="AS182" s="6">
        <f ca="1">INDEX(AT$7:AT$30,AL182,1)</f>
        <v>-6.3659999999999997</v>
      </c>
      <c r="AT182" s="24">
        <f t="shared" ca="1" si="764"/>
        <v>-79.858999999999995</v>
      </c>
      <c r="AU182" s="24">
        <f t="shared" ca="1" si="765"/>
        <v>-33.058</v>
      </c>
      <c r="AV182" s="24">
        <f t="shared" ca="1" si="766"/>
        <v>-89.776399999999995</v>
      </c>
      <c r="AW182" s="24">
        <f t="shared" ca="1" si="747"/>
        <v>-57.015699999999995</v>
      </c>
      <c r="AX182" s="24">
        <f ca="1">IF($C$2&lt;=$C$3,AV182,AW182)</f>
        <v>-89.776399999999995</v>
      </c>
      <c r="AY182" s="24">
        <f t="shared" ca="1" si="767"/>
        <v>-64.349999999999994</v>
      </c>
      <c r="AZ182" s="24">
        <f t="shared" ca="1" si="768"/>
        <v>-131.20439999999999</v>
      </c>
      <c r="BA182" s="24">
        <f t="shared" ca="1" si="769"/>
        <v>48.348399999999998</v>
      </c>
      <c r="BC182" s="38"/>
      <c r="BD182" s="8">
        <f t="shared" si="797"/>
        <v>20</v>
      </c>
      <c r="BE182" s="8" t="s">
        <v>8</v>
      </c>
      <c r="BF182" s="6">
        <f ca="1">INDEX(BG$7:BG$30,BD182,1)</f>
        <v>-53.731000000000002</v>
      </c>
      <c r="BG182" s="6">
        <f ca="1">INDEX(BH$7:BH$30,BD182,1)</f>
        <v>-35.027999999999999</v>
      </c>
      <c r="BH182" s="6">
        <f ca="1">INDEX(BI$7:BI$30,BD182,1)</f>
        <v>-75.688999999999993</v>
      </c>
      <c r="BI182" s="6">
        <f ca="1">INDEX(BJ$7:BJ$30,BD182,1)</f>
        <v>-26.73</v>
      </c>
      <c r="BJ182" s="6">
        <f ca="1">INDEX(BK$7:BK$30,BD182,1)</f>
        <v>-4.3330000000000002</v>
      </c>
      <c r="BK182" s="6">
        <f ca="1">INDEX(BL$7:BL$30,BD182,1)</f>
        <v>-6.375</v>
      </c>
      <c r="BL182" s="24">
        <f t="shared" ca="1" si="770"/>
        <v>-80.021999999999991</v>
      </c>
      <c r="BM182" s="24">
        <f t="shared" ca="1" si="771"/>
        <v>-33.105000000000004</v>
      </c>
      <c r="BN182" s="24">
        <f t="shared" ca="1" si="772"/>
        <v>-89.953499999999991</v>
      </c>
      <c r="BO182" s="24">
        <f t="shared" ca="1" si="748"/>
        <v>-57.111599999999996</v>
      </c>
      <c r="BP182" s="24">
        <f ca="1">IF($C$2&lt;=$C$3,BN182,BO182)</f>
        <v>-89.953499999999991</v>
      </c>
      <c r="BQ182" s="24">
        <f t="shared" ca="1" si="773"/>
        <v>-53.731000000000002</v>
      </c>
      <c r="BR182" s="24">
        <f t="shared" ca="1" si="774"/>
        <v>-124.98149999999998</v>
      </c>
      <c r="BS182" s="24">
        <f t="shared" ca="1" si="775"/>
        <v>54.925499999999992</v>
      </c>
      <c r="BU182" s="38"/>
      <c r="BV182" s="8">
        <f t="shared" si="798"/>
        <v>20</v>
      </c>
      <c r="BW182" s="8" t="s">
        <v>8</v>
      </c>
      <c r="BX182" s="6">
        <f ca="1">INDEX(BY$7:BY$30,BV182,1)</f>
        <v>-73.397000000000006</v>
      </c>
      <c r="BY182" s="6">
        <f ca="1">INDEX(BZ$7:BZ$30,BV182,1)</f>
        <v>-47.585999999999999</v>
      </c>
      <c r="BZ182" s="6">
        <f ca="1">INDEX(CA$7:CA$30,BV182,1)</f>
        <v>-84.548000000000002</v>
      </c>
      <c r="CA182" s="6">
        <f ca="1">INDEX(CB$7:CB$30,BV182,1)</f>
        <v>-29.773</v>
      </c>
      <c r="CB182" s="6">
        <f ca="1">INDEX(CC$7:CC$30,BV182,1)</f>
        <v>-4.83</v>
      </c>
      <c r="CC182" s="6">
        <f ca="1">INDEX(CD$7:CD$30,BV182,1)</f>
        <v>-7.1059999999999999</v>
      </c>
      <c r="CD182" s="24">
        <f t="shared" ca="1" si="776"/>
        <v>-89.378</v>
      </c>
      <c r="CE182" s="24">
        <f t="shared" ca="1" si="777"/>
        <v>-36.878999999999998</v>
      </c>
      <c r="CF182" s="24">
        <f t="shared" ca="1" si="778"/>
        <v>-100.4417</v>
      </c>
      <c r="CG182" s="24">
        <f t="shared" ca="1" si="749"/>
        <v>-63.692399999999992</v>
      </c>
      <c r="CH182" s="24">
        <f ca="1">IF($C$2&lt;=$C$3,CF182,CG182)</f>
        <v>-100.4417</v>
      </c>
      <c r="CI182" s="24">
        <f t="shared" ca="1" si="779"/>
        <v>-73.397000000000006</v>
      </c>
      <c r="CJ182" s="24">
        <f t="shared" ca="1" si="780"/>
        <v>-148.02769999999998</v>
      </c>
      <c r="CK182" s="24">
        <f t="shared" ca="1" si="781"/>
        <v>52.855699999999999</v>
      </c>
      <c r="CM182" s="38"/>
      <c r="CN182" s="8">
        <f t="shared" si="799"/>
        <v>20</v>
      </c>
      <c r="CO182" s="8" t="s">
        <v>8</v>
      </c>
      <c r="CP182" s="6">
        <f ca="1">INDEX(CQ$7:CQ$30,CN182,1)</f>
        <v>-60.375999999999998</v>
      </c>
      <c r="CQ182" s="6">
        <f ca="1">INDEX(CR$7:CR$30,CN182,1)</f>
        <v>-38.962000000000003</v>
      </c>
      <c r="CR182" s="6">
        <f ca="1">INDEX(CS$7:CS$30,CN182,1)</f>
        <v>-77.754999999999995</v>
      </c>
      <c r="CS182" s="6">
        <f ca="1">INDEX(CT$7:CT$30,CN182,1)</f>
        <v>-27.402999999999999</v>
      </c>
      <c r="CT182" s="6">
        <f ca="1">INDEX(CU$7:CU$30,CN182,1)</f>
        <v>-4.4400000000000004</v>
      </c>
      <c r="CU182" s="6">
        <f ca="1">INDEX(CV$7:CV$30,CN182,1)</f>
        <v>-6.532</v>
      </c>
      <c r="CV182" s="24">
        <f t="shared" ca="1" si="782"/>
        <v>-82.194999999999993</v>
      </c>
      <c r="CW182" s="24">
        <f t="shared" ca="1" si="783"/>
        <v>-33.935000000000002</v>
      </c>
      <c r="CX182" s="24">
        <f t="shared" ca="1" si="784"/>
        <v>-92.375499999999988</v>
      </c>
      <c r="CY182" s="24">
        <f t="shared" ca="1" si="750"/>
        <v>-58.593499999999999</v>
      </c>
      <c r="CZ182" s="24">
        <f ca="1">IF($C$2&lt;=$C$3,CX182,CY182)</f>
        <v>-92.375499999999988</v>
      </c>
      <c r="DA182" s="24">
        <f t="shared" ca="1" si="785"/>
        <v>-60.375999999999998</v>
      </c>
      <c r="DB182" s="24">
        <f t="shared" ca="1" si="786"/>
        <v>-131.33749999999998</v>
      </c>
      <c r="DC182" s="24">
        <f t="shared" ca="1" si="787"/>
        <v>53.413499999999985</v>
      </c>
      <c r="DE182" s="38"/>
      <c r="DF182" s="8">
        <f t="shared" si="800"/>
        <v>20</v>
      </c>
      <c r="DG182" s="8" t="s">
        <v>8</v>
      </c>
      <c r="DH182" s="6">
        <f ca="1">INDEX(DI$7:DI$30,DF182,1)</f>
        <v>-60.375999999999998</v>
      </c>
      <c r="DI182" s="6">
        <f ca="1">INDEX(DJ$7:DJ$30,DF182,1)</f>
        <v>-38.962000000000003</v>
      </c>
      <c r="DJ182" s="6">
        <f ca="1">INDEX(DK$7:DK$30,DF182,1)</f>
        <v>-77.754999999999995</v>
      </c>
      <c r="DK182" s="6">
        <f ca="1">INDEX(DL$7:DL$30,DF182,1)</f>
        <v>-27.402999999999999</v>
      </c>
      <c r="DL182" s="6">
        <f ca="1">INDEX(DM$7:DM$30,DF182,1)</f>
        <v>-4.4400000000000004</v>
      </c>
      <c r="DM182" s="6">
        <f ca="1">INDEX(DN$7:DN$30,DF182,1)</f>
        <v>-6.532</v>
      </c>
      <c r="DN182" s="24">
        <f t="shared" ca="1" si="788"/>
        <v>-82.194999999999993</v>
      </c>
      <c r="DO182" s="24">
        <f t="shared" ca="1" si="789"/>
        <v>-33.935000000000002</v>
      </c>
      <c r="DP182" s="24">
        <f t="shared" ca="1" si="790"/>
        <v>-92.375499999999988</v>
      </c>
      <c r="DQ182" s="24">
        <f t="shared" ca="1" si="751"/>
        <v>-58.593499999999999</v>
      </c>
      <c r="DR182" s="24">
        <f ca="1">IF($C$2&lt;=$C$3,DP182,DQ182)</f>
        <v>-92.375499999999988</v>
      </c>
      <c r="DS182" s="24">
        <f t="shared" ca="1" si="791"/>
        <v>-60.375999999999998</v>
      </c>
      <c r="DT182" s="24">
        <f t="shared" ca="1" si="792"/>
        <v>-131.33749999999998</v>
      </c>
      <c r="DU182" s="24">
        <f t="shared" ca="1" si="793"/>
        <v>53.413499999999985</v>
      </c>
    </row>
    <row r="183" spans="1:125" x14ac:dyDescent="0.35">
      <c r="C183" s="8" t="s">
        <v>58</v>
      </c>
      <c r="D183" s="6"/>
      <c r="E183" s="6"/>
      <c r="F183" s="6"/>
      <c r="G183" s="6"/>
      <c r="H183" s="6"/>
      <c r="I183" s="6"/>
      <c r="J183" s="6"/>
      <c r="K183" s="6"/>
      <c r="O183" s="24">
        <f ca="1">MIN(P172,MAX(0,P172/2-(O179-O180)/P173/P172))</f>
        <v>2.2429700388483846</v>
      </c>
      <c r="P183" s="24">
        <f ca="1">MIN(P172,MAX(0,P172/2-(P179-P180)/P174/P172))</f>
        <v>0</v>
      </c>
      <c r="Q183" s="24">
        <f ca="1">MIN(P172,MAX(0,P172/2-(Q179-Q180)/P174/P172))</f>
        <v>4.3</v>
      </c>
      <c r="S183" s="38"/>
      <c r="U183" s="8" t="s">
        <v>58</v>
      </c>
      <c r="V183" s="6"/>
      <c r="W183" s="6"/>
      <c r="X183" s="6"/>
      <c r="Y183" s="6"/>
      <c r="Z183" s="6"/>
      <c r="AA183" s="6"/>
      <c r="AB183" s="6"/>
      <c r="AC183" s="6"/>
      <c r="AG183" s="24">
        <f ca="1">MIN(AH172,MAX(0,AH172/2-(AG179-AG180)/AH173/AH172))</f>
        <v>1.6959773575815968</v>
      </c>
      <c r="AH183" s="24">
        <f ca="1">MIN(AH172,MAX(0,AH172/2-(AH179-AH180)/AH174/AH172))</f>
        <v>0</v>
      </c>
      <c r="AI183" s="24">
        <f ca="1">MIN(AH172,MAX(0,AH172/2-(AI179-AI180)/AH174/AH172))</f>
        <v>3.8</v>
      </c>
      <c r="AK183" s="38"/>
      <c r="AM183" s="8" t="s">
        <v>58</v>
      </c>
      <c r="AN183" s="6"/>
      <c r="AO183" s="6"/>
      <c r="AP183" s="6"/>
      <c r="AQ183" s="6"/>
      <c r="AR183" s="6"/>
      <c r="AS183" s="6"/>
      <c r="AT183" s="6"/>
      <c r="AU183" s="6"/>
      <c r="AY183" s="24">
        <f ca="1">MIN(AZ172,MAX(0,AZ172/2-(AY179-AY180)/AZ173/AZ172))</f>
        <v>1.5584103954081634</v>
      </c>
      <c r="AZ183" s="24">
        <f ca="1">MIN(AZ172,MAX(0,AZ172/2-(AZ179-AZ180)/AZ174/AZ172))</f>
        <v>0</v>
      </c>
      <c r="BA183" s="24">
        <f ca="1">MIN(AZ172,MAX(0,AZ172/2-(BA179-BA180)/AZ174/AZ172))</f>
        <v>3.2</v>
      </c>
      <c r="BC183" s="38"/>
      <c r="BE183" s="8" t="s">
        <v>58</v>
      </c>
      <c r="BF183" s="6"/>
      <c r="BG183" s="6"/>
      <c r="BH183" s="6"/>
      <c r="BI183" s="6"/>
      <c r="BJ183" s="6"/>
      <c r="BK183" s="6"/>
      <c r="BL183" s="6"/>
      <c r="BM183" s="6"/>
      <c r="BQ183" s="24">
        <f ca="1">MIN(BR172,MAX(0,BR172/2-(BQ179-BQ180)/BR173/BR172))</f>
        <v>1.6416727088167054</v>
      </c>
      <c r="BR183" s="24">
        <f ca="1">MIN(BR172,MAX(0,BR172/2-(BR179-BR180)/BR174/BR172))</f>
        <v>0</v>
      </c>
      <c r="BS183" s="24">
        <f ca="1">MIN(BR172,MAX(0,BR172/2-(BS179-BS180)/BR174/BR172))</f>
        <v>3.2</v>
      </c>
      <c r="BU183" s="38"/>
      <c r="BW183" s="8" t="s">
        <v>58</v>
      </c>
      <c r="BX183" s="6"/>
      <c r="BY183" s="6"/>
      <c r="BZ183" s="6"/>
      <c r="CA183" s="6"/>
      <c r="CB183" s="6"/>
      <c r="CC183" s="6"/>
      <c r="CD183" s="6"/>
      <c r="CE183" s="6"/>
      <c r="CI183" s="24">
        <f ca="1">MIN(CJ172,MAX(0,CJ172/2-(CI179-CI180)/CJ173/CJ172))</f>
        <v>2.0713153242735611</v>
      </c>
      <c r="CJ183" s="24">
        <f ca="1">MIN(CJ172,MAX(0,CJ172/2-(CJ179-CJ180)/CJ174/CJ172))</f>
        <v>0</v>
      </c>
      <c r="CK183" s="24">
        <f ca="1">MIN(CJ172,MAX(0,CJ172/2-(CK179-CK180)/CJ174/CJ172))</f>
        <v>4.2</v>
      </c>
      <c r="CM183" s="38"/>
      <c r="CO183" s="8" t="s">
        <v>58</v>
      </c>
      <c r="CP183" s="6"/>
      <c r="CQ183" s="6"/>
      <c r="CR183" s="6"/>
      <c r="CS183" s="6"/>
      <c r="CT183" s="6"/>
      <c r="CU183" s="6"/>
      <c r="CV183" s="6"/>
      <c r="CW183" s="6"/>
      <c r="DA183" s="24">
        <f ca="1">MIN(DB172,MAX(0,DB172/2-(DA179-DA180)/DB173/DB172))</f>
        <v>1.8489736401134313</v>
      </c>
      <c r="DB183" s="24">
        <f ca="1">MIN(DB172,MAX(0,DB172/2-(DB179-DB180)/DB174/DB172))</f>
        <v>0</v>
      </c>
      <c r="DC183" s="24">
        <f ca="1">MIN(DB172,MAX(0,DB172/2-(DC179-DC180)/DB174/DB172))</f>
        <v>3.6</v>
      </c>
      <c r="DE183" s="38"/>
      <c r="DG183" s="8" t="s">
        <v>58</v>
      </c>
      <c r="DH183" s="6"/>
      <c r="DI183" s="6"/>
      <c r="DJ183" s="6"/>
      <c r="DK183" s="6"/>
      <c r="DL183" s="6"/>
      <c r="DM183" s="6"/>
      <c r="DN183" s="6"/>
      <c r="DO183" s="6"/>
      <c r="DS183" s="24">
        <f ca="1">MIN(DT172,MAX(0,DT172/2-(DS179-DS180)/DT173/DT172))</f>
        <v>1.8489736401134313</v>
      </c>
      <c r="DT183" s="24">
        <f ca="1">MIN(DT172,MAX(0,DT172/2-(DT179-DT180)/DT174/DT172))</f>
        <v>0</v>
      </c>
      <c r="DU183" s="24">
        <f ca="1">MIN(DT172,MAX(0,DT172/2-(DU179-DU180)/DT174/DT172))</f>
        <v>3.6</v>
      </c>
    </row>
    <row r="184" spans="1:125" x14ac:dyDescent="0.35">
      <c r="C184" s="8" t="s">
        <v>66</v>
      </c>
      <c r="O184" s="24">
        <f ca="1">O179+(P173*P172/2-(O179-O180)/P172)*O183-P173*O183^2/2</f>
        <v>14.770193561799118</v>
      </c>
      <c r="P184" s="24">
        <f ca="1">P179+(P174*P172/2-(P179-P180)/P172)*P183-P174*P183^2/2</f>
        <v>210.77459999999996</v>
      </c>
      <c r="Q184" s="24">
        <f ca="1">Q179+(P174*P172/2-(Q179-Q180)/P172)*Q183-P174*Q183^2/2</f>
        <v>193.82119999999992</v>
      </c>
      <c r="S184" s="38"/>
      <c r="U184" s="8" t="s">
        <v>66</v>
      </c>
      <c r="AG184" s="24">
        <f ca="1">AG179+(AH173*AH172/2-(AG179-AG180)/AH172)*AG183-AH173*AG183^2/2</f>
        <v>10.086204585533444</v>
      </c>
      <c r="AH184" s="24">
        <f ca="1">AH179+(AH174*AH172/2-(AH179-AH180)/AH172)*AH183-AH174*AH183^2/2</f>
        <v>209.40460000000002</v>
      </c>
      <c r="AI184" s="24">
        <f ca="1">AI179+(AH174*AH172/2-(AI179-AI180)/AH172)*AI183-AH174*AI183^2/2</f>
        <v>204.12260000000003</v>
      </c>
      <c r="AK184" s="38"/>
      <c r="AM184" s="8" t="s">
        <v>66</v>
      </c>
      <c r="AY184" s="24">
        <f ca="1">AY179+(AZ173*AZ172/2-(AY179-AY180)/AZ172)*AY183-AZ173*AY183^2/2</f>
        <v>18.143402026118068</v>
      </c>
      <c r="AZ184" s="24">
        <f ca="1">AZ179+(AZ174*AZ172/2-(AZ179-AZ180)/AZ172)*AZ183-AZ174*AZ183^2/2</f>
        <v>169.18020000000001</v>
      </c>
      <c r="BA184" s="24">
        <f ca="1">BA179+(AZ174*AZ172/2-(BA179-BA180)/AZ172)*BA183-AZ174*BA183^2/2</f>
        <v>76.593899999999991</v>
      </c>
      <c r="BC184" s="38"/>
      <c r="BE184" s="8" t="s">
        <v>66</v>
      </c>
      <c r="BQ184" s="24">
        <f ca="1">BQ179+(BR173*BR172/2-(BQ179-BQ180)/BR172)*BQ183-BR173*BQ183^2/2</f>
        <v>12.814339236740501</v>
      </c>
      <c r="BR184" s="24">
        <f ca="1">BR179+(BR174*BR172/2-(BR179-BR180)/BR172)*BR183-BR174*BR183^2/2</f>
        <v>76.884699999999995</v>
      </c>
      <c r="BS184" s="24">
        <f ca="1">BS179+(BR174*BR172/2-(BS179-BS180)/BR172)*BS183-BR174*BS183^2/2</f>
        <v>170.30580000000003</v>
      </c>
      <c r="BU184" s="38"/>
      <c r="BW184" s="8" t="s">
        <v>66</v>
      </c>
      <c r="CI184" s="24">
        <f ca="1">CI179+(CJ173*CJ172/2-(CI179-CI180)/CJ172)*CI183-CJ173*CI183^2/2</f>
        <v>27.009585255115198</v>
      </c>
      <c r="CJ184" s="24">
        <f ca="1">CJ179+(CJ174*CJ172/2-(CJ179-CJ180)/CJ172)*CJ183-CJ174*CJ183^2/2</f>
        <v>180.48400000000001</v>
      </c>
      <c r="CK184" s="24">
        <f ca="1">CK179+(CJ174*CJ172/2-(CK179-CK180)/CJ172)*CK183-CJ174*CK183^2/2</f>
        <v>177.73289999999994</v>
      </c>
      <c r="CM184" s="38"/>
      <c r="CO184" s="8" t="s">
        <v>66</v>
      </c>
      <c r="DA184" s="24">
        <f ca="1">DA179+(DB173*DB172/2-(DA179-DA180)/DB172)*DA183-DB173*DA183^2/2</f>
        <v>25.587448716423538</v>
      </c>
      <c r="DB184" s="24">
        <f ca="1">DB179+(DB174*DB172/2-(DB179-DB180)/DB172)*DB183-DB174*DB183^2/2</f>
        <v>167.46549999999996</v>
      </c>
      <c r="DC184" s="24">
        <f ca="1">DC179+(DB174*DB172/2-(DC179-DC180)/DB172)*DC183-DB174*DC183^2/2</f>
        <v>125.72619999999998</v>
      </c>
      <c r="DE184" s="38"/>
      <c r="DG184" s="8" t="s">
        <v>66</v>
      </c>
      <c r="DS184" s="24">
        <f ca="1">DS179+(DT173*DT172/2-(DS179-DS180)/DT172)*DS183-DT173*DS183^2/2</f>
        <v>25.587448716423538</v>
      </c>
      <c r="DT184" s="24">
        <f ca="1">DT179+(DT174*DT172/2-(DT179-DT180)/DT172)*DT183-DT174*DT183^2/2</f>
        <v>167.46549999999996</v>
      </c>
      <c r="DU184" s="24">
        <f ca="1">DU179+(DT174*DT172/2-(DU179-DU180)/DT172)*DU183-DT174*DU183^2/2</f>
        <v>125.72619999999998</v>
      </c>
    </row>
    <row r="185" spans="1:125" x14ac:dyDescent="0.35">
      <c r="S185" s="38"/>
      <c r="AK185" s="38"/>
      <c r="BC185" s="38"/>
      <c r="BU185" s="38"/>
      <c r="CM185" s="38"/>
      <c r="DE185" s="38"/>
    </row>
    <row r="186" spans="1:125" s="21" customFormat="1" x14ac:dyDescent="0.35">
      <c r="D186" s="23" t="s">
        <v>32</v>
      </c>
      <c r="E186" s="23" t="s">
        <v>33</v>
      </c>
      <c r="F186" s="23" t="s">
        <v>34</v>
      </c>
      <c r="G186" s="23" t="s">
        <v>35</v>
      </c>
      <c r="H186" s="23" t="s">
        <v>36</v>
      </c>
      <c r="I186" s="23" t="s">
        <v>37</v>
      </c>
      <c r="J186" s="23" t="s">
        <v>39</v>
      </c>
      <c r="K186" s="23" t="s">
        <v>40</v>
      </c>
      <c r="L186" s="23" t="s">
        <v>41</v>
      </c>
      <c r="M186" s="23" t="s">
        <v>42</v>
      </c>
      <c r="N186" s="23" t="s">
        <v>53</v>
      </c>
      <c r="O186" s="20" t="s">
        <v>32</v>
      </c>
      <c r="P186" s="23" t="s">
        <v>51</v>
      </c>
      <c r="Q186" s="23" t="s">
        <v>52</v>
      </c>
      <c r="S186" s="40"/>
      <c r="V186" s="23" t="s">
        <v>32</v>
      </c>
      <c r="W186" s="23" t="s">
        <v>33</v>
      </c>
      <c r="X186" s="23" t="s">
        <v>34</v>
      </c>
      <c r="Y186" s="23" t="s">
        <v>35</v>
      </c>
      <c r="Z186" s="23" t="s">
        <v>36</v>
      </c>
      <c r="AA186" s="23" t="s">
        <v>37</v>
      </c>
      <c r="AB186" s="23" t="s">
        <v>39</v>
      </c>
      <c r="AC186" s="23" t="s">
        <v>40</v>
      </c>
      <c r="AD186" s="23" t="s">
        <v>41</v>
      </c>
      <c r="AE186" s="23" t="s">
        <v>42</v>
      </c>
      <c r="AF186" s="23" t="s">
        <v>53</v>
      </c>
      <c r="AG186" s="20" t="s">
        <v>32</v>
      </c>
      <c r="AH186" s="23" t="s">
        <v>51</v>
      </c>
      <c r="AI186" s="23" t="s">
        <v>52</v>
      </c>
      <c r="AK186" s="40"/>
      <c r="AN186" s="23" t="s">
        <v>32</v>
      </c>
      <c r="AO186" s="23" t="s">
        <v>33</v>
      </c>
      <c r="AP186" s="23" t="s">
        <v>34</v>
      </c>
      <c r="AQ186" s="23" t="s">
        <v>35</v>
      </c>
      <c r="AR186" s="23" t="s">
        <v>36</v>
      </c>
      <c r="AS186" s="23" t="s">
        <v>37</v>
      </c>
      <c r="AT186" s="23" t="s">
        <v>39</v>
      </c>
      <c r="AU186" s="23" t="s">
        <v>40</v>
      </c>
      <c r="AV186" s="23" t="s">
        <v>41</v>
      </c>
      <c r="AW186" s="23" t="s">
        <v>42</v>
      </c>
      <c r="AX186" s="23" t="s">
        <v>53</v>
      </c>
      <c r="AY186" s="20" t="s">
        <v>32</v>
      </c>
      <c r="AZ186" s="23" t="s">
        <v>51</v>
      </c>
      <c r="BA186" s="23" t="s">
        <v>52</v>
      </c>
      <c r="BC186" s="40"/>
      <c r="BF186" s="23" t="s">
        <v>32</v>
      </c>
      <c r="BG186" s="23" t="s">
        <v>33</v>
      </c>
      <c r="BH186" s="23" t="s">
        <v>34</v>
      </c>
      <c r="BI186" s="23" t="s">
        <v>35</v>
      </c>
      <c r="BJ186" s="23" t="s">
        <v>36</v>
      </c>
      <c r="BK186" s="23" t="s">
        <v>37</v>
      </c>
      <c r="BL186" s="23" t="s">
        <v>39</v>
      </c>
      <c r="BM186" s="23" t="s">
        <v>40</v>
      </c>
      <c r="BN186" s="23" t="s">
        <v>41</v>
      </c>
      <c r="BO186" s="23" t="s">
        <v>42</v>
      </c>
      <c r="BP186" s="23" t="s">
        <v>53</v>
      </c>
      <c r="BQ186" s="20" t="s">
        <v>32</v>
      </c>
      <c r="BR186" s="23" t="s">
        <v>51</v>
      </c>
      <c r="BS186" s="23" t="s">
        <v>52</v>
      </c>
      <c r="BU186" s="40"/>
      <c r="BX186" s="23" t="s">
        <v>32</v>
      </c>
      <c r="BY186" s="23" t="s">
        <v>33</v>
      </c>
      <c r="BZ186" s="23" t="s">
        <v>34</v>
      </c>
      <c r="CA186" s="23" t="s">
        <v>35</v>
      </c>
      <c r="CB186" s="23" t="s">
        <v>36</v>
      </c>
      <c r="CC186" s="23" t="s">
        <v>37</v>
      </c>
      <c r="CD186" s="23" t="s">
        <v>39</v>
      </c>
      <c r="CE186" s="23" t="s">
        <v>40</v>
      </c>
      <c r="CF186" s="23" t="s">
        <v>41</v>
      </c>
      <c r="CG186" s="23" t="s">
        <v>42</v>
      </c>
      <c r="CH186" s="23" t="s">
        <v>53</v>
      </c>
      <c r="CI186" s="20" t="s">
        <v>32</v>
      </c>
      <c r="CJ186" s="23" t="s">
        <v>51</v>
      </c>
      <c r="CK186" s="23" t="s">
        <v>52</v>
      </c>
      <c r="CM186" s="40"/>
      <c r="CP186" s="23" t="s">
        <v>32</v>
      </c>
      <c r="CQ186" s="23" t="s">
        <v>33</v>
      </c>
      <c r="CR186" s="23" t="s">
        <v>34</v>
      </c>
      <c r="CS186" s="23" t="s">
        <v>35</v>
      </c>
      <c r="CT186" s="23" t="s">
        <v>36</v>
      </c>
      <c r="CU186" s="23" t="s">
        <v>37</v>
      </c>
      <c r="CV186" s="23" t="s">
        <v>39</v>
      </c>
      <c r="CW186" s="23" t="s">
        <v>40</v>
      </c>
      <c r="CX186" s="23" t="s">
        <v>41</v>
      </c>
      <c r="CY186" s="23" t="s">
        <v>42</v>
      </c>
      <c r="CZ186" s="23" t="s">
        <v>53</v>
      </c>
      <c r="DA186" s="20" t="s">
        <v>32</v>
      </c>
      <c r="DB186" s="23" t="s">
        <v>51</v>
      </c>
      <c r="DC186" s="23" t="s">
        <v>52</v>
      </c>
      <c r="DE186" s="40"/>
      <c r="DH186" s="23" t="s">
        <v>32</v>
      </c>
      <c r="DI186" s="23" t="s">
        <v>33</v>
      </c>
      <c r="DJ186" s="23" t="s">
        <v>34</v>
      </c>
      <c r="DK186" s="23" t="s">
        <v>35</v>
      </c>
      <c r="DL186" s="23" t="s">
        <v>36</v>
      </c>
      <c r="DM186" s="23" t="s">
        <v>37</v>
      </c>
      <c r="DN186" s="23" t="s">
        <v>39</v>
      </c>
      <c r="DO186" s="23" t="s">
        <v>40</v>
      </c>
      <c r="DP186" s="23" t="s">
        <v>41</v>
      </c>
      <c r="DQ186" s="23" t="s">
        <v>42</v>
      </c>
      <c r="DR186" s="23" t="s">
        <v>53</v>
      </c>
      <c r="DS186" s="20" t="s">
        <v>32</v>
      </c>
      <c r="DT186" s="23" t="s">
        <v>51</v>
      </c>
      <c r="DU186" s="23" t="s">
        <v>52</v>
      </c>
    </row>
    <row r="187" spans="1:125" s="21" customFormat="1" x14ac:dyDescent="0.35">
      <c r="A187" s="22" t="s">
        <v>38</v>
      </c>
      <c r="C187" s="8" t="s">
        <v>11</v>
      </c>
      <c r="D187" s="24">
        <f ca="1">D179+D181*F175/100-P173*F175^2/20000</f>
        <v>-16.548199999999998</v>
      </c>
      <c r="E187" s="24">
        <f ca="1">E179+E181*F175/100-P174*F175^2/20000</f>
        <v>-11.374474999999999</v>
      </c>
      <c r="F187" s="24">
        <f ca="1">F179-(F179-F180)/P172*F175/100</f>
        <v>164.36912790697673</v>
      </c>
      <c r="G187" s="24">
        <f ca="1">G179-(G179-G180)/P172*F175/100</f>
        <v>57.748360465116278</v>
      </c>
      <c r="H187" s="24">
        <f ca="1">H179-(H179-H180)/P172*F175/100</f>
        <v>9.3704767441860461</v>
      </c>
      <c r="I187" s="24">
        <f ca="1">I179-(I179-I180)/P172*F175/100</f>
        <v>13.785825581395349</v>
      </c>
      <c r="J187" s="24">
        <f ca="1">(ABS(F187)+ABS(H187))*SIGN(F187)</f>
        <v>173.73960465116278</v>
      </c>
      <c r="K187" s="24">
        <f ca="1">(ABS(G187)+ABS(I187))*SIGN(G187)</f>
        <v>71.534186046511621</v>
      </c>
      <c r="L187" s="24">
        <f ca="1">(ABS(J187)+0.3*ABS(K187))*SIGN(J187)</f>
        <v>195.19986046511627</v>
      </c>
      <c r="M187" s="24">
        <f t="shared" ref="M187:M190" ca="1" si="801">(ABS(K187)+0.3*ABS(J187))*SIGN(K187)</f>
        <v>123.65606744186044</v>
      </c>
      <c r="N187" s="24">
        <f ca="1">IF($C$2&lt;=$C$3,L187,M187)</f>
        <v>195.19986046511627</v>
      </c>
      <c r="O187" s="24">
        <f ca="1">D187</f>
        <v>-16.548199999999998</v>
      </c>
      <c r="P187" s="24">
        <f ca="1">E187+N187</f>
        <v>183.82538546511628</v>
      </c>
      <c r="Q187" s="24">
        <f ca="1">E187-N187</f>
        <v>-206.57433546511626</v>
      </c>
      <c r="S187" s="35" t="s">
        <v>38</v>
      </c>
      <c r="U187" s="8" t="s">
        <v>11</v>
      </c>
      <c r="V187" s="24">
        <f ca="1">V179+V181*X175/100-AH173*X175^2/20000</f>
        <v>-5.7475500000000004</v>
      </c>
      <c r="W187" s="24">
        <f ca="1">W179+W181*X175/100-AH174*X175^2/20000</f>
        <v>-4.7376750000000003</v>
      </c>
      <c r="X187" s="24">
        <f ca="1">X179-(X179-X180)/AH172*X175/100</f>
        <v>151.53185526315792</v>
      </c>
      <c r="Y187" s="24">
        <f ca="1">Y179-(Y179-Y180)/AH172*X175/100</f>
        <v>53.37565789473684</v>
      </c>
      <c r="Z187" s="24">
        <f ca="1">Z179-(Z179-Z180)/AH172*X175/100</f>
        <v>8.6558026315789469</v>
      </c>
      <c r="AA187" s="24">
        <f ca="1">AA179-(AA179-AA180)/AH172*X175/100</f>
        <v>12.734394736842106</v>
      </c>
      <c r="AB187" s="24">
        <f ca="1">(ABS(X187)+ABS(Z187))*SIGN(X187)</f>
        <v>160.18765789473687</v>
      </c>
      <c r="AC187" s="24">
        <f ca="1">(ABS(Y187)+ABS(AA187))*SIGN(Y187)</f>
        <v>66.110052631578952</v>
      </c>
      <c r="AD187" s="24">
        <f ca="1">(ABS(AB187)+0.3*ABS(AC187))*SIGN(AB187)</f>
        <v>180.02067368421055</v>
      </c>
      <c r="AE187" s="24">
        <f t="shared" ref="AE187:AE190" ca="1" si="802">(ABS(AC187)+0.3*ABS(AB187))*SIGN(AC187)</f>
        <v>114.16635000000002</v>
      </c>
      <c r="AF187" s="24">
        <f ca="1">IF($C$2&lt;=$C$3,AD187,AE187)</f>
        <v>180.02067368421055</v>
      </c>
      <c r="AG187" s="24">
        <f ca="1">V187</f>
        <v>-5.7475500000000004</v>
      </c>
      <c r="AH187" s="24">
        <f ca="1">W187+AF187</f>
        <v>175.28299868421055</v>
      </c>
      <c r="AI187" s="24">
        <f ca="1">W187-AF187</f>
        <v>-184.75834868421055</v>
      </c>
      <c r="AK187" s="35" t="s">
        <v>38</v>
      </c>
      <c r="AM187" s="8" t="s">
        <v>11</v>
      </c>
      <c r="AN187" s="24">
        <f ca="1">AN179+AN181*AP175/100-AZ173*AP175^2/20000</f>
        <v>-10.477499999999996</v>
      </c>
      <c r="AO187" s="24">
        <f ca="1">AO179+AO181*AP175/100-AZ174*AP175^2/20000</f>
        <v>-6.9235999999999995</v>
      </c>
      <c r="AP187" s="24">
        <f ca="1">AP179-(AP179-AP180)/AZ172*AP175/100</f>
        <v>132.07551562500001</v>
      </c>
      <c r="AQ187" s="24">
        <f ca="1">AQ179-(AQ179-AQ180)/AZ172*AP175/100</f>
        <v>46.594625000000001</v>
      </c>
      <c r="AR187" s="24">
        <f ca="1">AR179-(AR179-AR180)/AZ172*AP175/100</f>
        <v>7.5575937499999997</v>
      </c>
      <c r="AS187" s="24">
        <f ca="1">AS179-(AS179-AS180)/AZ172*AP175/100</f>
        <v>11.118921875</v>
      </c>
      <c r="AT187" s="24">
        <f ca="1">(ABS(AP187)+ABS(AR187))*SIGN(AP187)</f>
        <v>139.633109375</v>
      </c>
      <c r="AU187" s="24">
        <f ca="1">(ABS(AQ187)+ABS(AS187))*SIGN(AQ187)</f>
        <v>57.713546874999999</v>
      </c>
      <c r="AV187" s="24">
        <f ca="1">(ABS(AT187)+0.3*ABS(AU187))*SIGN(AT187)</f>
        <v>156.9471734375</v>
      </c>
      <c r="AW187" s="24">
        <f t="shared" ref="AW187:AW190" ca="1" si="803">(ABS(AU187)+0.3*ABS(AT187))*SIGN(AU187)</f>
        <v>99.603479687499998</v>
      </c>
      <c r="AX187" s="24">
        <f ca="1">IF($C$2&lt;=$C$3,AV187,AW187)</f>
        <v>156.9471734375</v>
      </c>
      <c r="AY187" s="24">
        <f ca="1">AN187</f>
        <v>-10.477499999999996</v>
      </c>
      <c r="AZ187" s="24">
        <f ca="1">AO187+AX187</f>
        <v>150.0235734375</v>
      </c>
      <c r="BA187" s="24">
        <f ca="1">AO187-AX187</f>
        <v>-163.87077343749999</v>
      </c>
      <c r="BC187" s="35" t="s">
        <v>38</v>
      </c>
      <c r="BE187" s="8" t="s">
        <v>11</v>
      </c>
      <c r="BF187" s="24">
        <f ca="1">BF179+BF181*BH175/100-BR173*BH175^2/20000</f>
        <v>-25.546150000000001</v>
      </c>
      <c r="BG187" s="24">
        <f ca="1">BG179+BG181*BH175/100-BR174*BH175^2/20000</f>
        <v>-16.299950000000003</v>
      </c>
      <c r="BH187" s="24">
        <f ca="1">BH179-(BH179-BH180)/BR172*BH175/100</f>
        <v>71.425546874999995</v>
      </c>
      <c r="BI187" s="24">
        <f ca="1">BI179-(BI179-BI180)/BR172*BH175/100</f>
        <v>25.297453124999997</v>
      </c>
      <c r="BJ187" s="24">
        <f ca="1">BJ179-(BJ179-BJ180)/BR172*BH175/100</f>
        <v>4.096078125</v>
      </c>
      <c r="BK187" s="24">
        <f ca="1">BK179-(BK179-BK180)/BR172*BH175/100</f>
        <v>6.0258437499999999</v>
      </c>
      <c r="BL187" s="24">
        <f ca="1">(ABS(BH187)+ABS(BJ187))*SIGN(BH187)</f>
        <v>75.521625</v>
      </c>
      <c r="BM187" s="24">
        <f ca="1">(ABS(BI187)+ABS(BK187))*SIGN(BI187)</f>
        <v>31.323296874999997</v>
      </c>
      <c r="BN187" s="24">
        <f ca="1">(ABS(BL187)+0.3*ABS(BM187))*SIGN(BL187)</f>
        <v>84.918614062499998</v>
      </c>
      <c r="BO187" s="24">
        <f t="shared" ref="BO187:BO190" ca="1" si="804">(ABS(BM187)+0.3*ABS(BL187))*SIGN(BM187)</f>
        <v>53.979784374999994</v>
      </c>
      <c r="BP187" s="24">
        <f ca="1">IF($C$2&lt;=$C$3,BN187,BO187)</f>
        <v>84.918614062499998</v>
      </c>
      <c r="BQ187" s="24">
        <f ca="1">BF187</f>
        <v>-25.546150000000001</v>
      </c>
      <c r="BR187" s="24">
        <f ca="1">BG187+BP187</f>
        <v>68.618664062499988</v>
      </c>
      <c r="BS187" s="24">
        <f ca="1">BG187-BP187</f>
        <v>-101.21856406250001</v>
      </c>
      <c r="BU187" s="35" t="s">
        <v>38</v>
      </c>
      <c r="BW187" s="8" t="s">
        <v>11</v>
      </c>
      <c r="BX187" s="24">
        <f ca="1">BX179+BX181*BZ175/100-CJ173*BZ175^2/20000</f>
        <v>-24.071250000000003</v>
      </c>
      <c r="BY187" s="24">
        <f ca="1">BY179+BY181*BZ175/100-CJ174*BZ175^2/20000</f>
        <v>-15.650449999999999</v>
      </c>
      <c r="BZ187" s="24">
        <f ca="1">BZ179-(BZ179-BZ180)/CJ172*BZ175/100</f>
        <v>148.00433333333334</v>
      </c>
      <c r="CA187" s="24">
        <f ca="1">CA179-(CA179-CA180)/CJ172*BZ175/100</f>
        <v>52.114333333333335</v>
      </c>
      <c r="CB187" s="24">
        <f ca="1">CB179-(CB179-CB180)/CJ172*BZ175/100</f>
        <v>8.4544166666666669</v>
      </c>
      <c r="CC187" s="24">
        <f ca="1">CC179-(CC179-CC180)/CJ172*BZ175/100</f>
        <v>12.437916666666668</v>
      </c>
      <c r="CD187" s="24">
        <f ca="1">(ABS(BZ187)+ABS(CB187))*SIGN(BZ187)</f>
        <v>156.45875000000001</v>
      </c>
      <c r="CE187" s="24">
        <f ca="1">(ABS(CA187)+ABS(CC187))*SIGN(CA187)</f>
        <v>64.552250000000001</v>
      </c>
      <c r="CF187" s="24">
        <f ca="1">(ABS(CD187)+0.3*ABS(CE187))*SIGN(CD187)</f>
        <v>175.82442500000002</v>
      </c>
      <c r="CG187" s="24">
        <f t="shared" ref="CG187:CG190" ca="1" si="805">(ABS(CE187)+0.3*ABS(CD187))*SIGN(CE187)</f>
        <v>111.48987500000001</v>
      </c>
      <c r="CH187" s="24">
        <f ca="1">IF($C$2&lt;=$C$3,CF187,CG187)</f>
        <v>175.82442500000002</v>
      </c>
      <c r="CI187" s="24">
        <f ca="1">BX187</f>
        <v>-24.071250000000003</v>
      </c>
      <c r="CJ187" s="24">
        <f ca="1">BY187+CH187</f>
        <v>160.17397500000001</v>
      </c>
      <c r="CK187" s="24">
        <f ca="1">BY187-CH187</f>
        <v>-191.47487500000003</v>
      </c>
      <c r="CM187" s="35" t="s">
        <v>38</v>
      </c>
      <c r="CO187" s="8" t="s">
        <v>11</v>
      </c>
      <c r="CP187" s="24">
        <f ca="1">CP179+CP181*CR175/100-DB173*CR175^2/20000</f>
        <v>-13.149699999999996</v>
      </c>
      <c r="CQ187" s="24">
        <f ca="1">CQ179+CQ181*CR175/100-DB174*CR175^2/20000</f>
        <v>-8.8296499999999991</v>
      </c>
      <c r="CR187" s="24">
        <f ca="1">CR179-(CR179-CR180)/DB172*CR175/100</f>
        <v>132.28355555555555</v>
      </c>
      <c r="CS187" s="24">
        <f ca="1">CS179-(CS179-CS180)/DB172*CR175/100</f>
        <v>46.563736111111112</v>
      </c>
      <c r="CT187" s="24">
        <f ca="1">CT179-(CT179-CT180)/DB172*CR175/100</f>
        <v>7.5470000000000006</v>
      </c>
      <c r="CU187" s="24">
        <f ca="1">CU179-(CU179-CU180)/DB172*CR175/100</f>
        <v>11.103722222222222</v>
      </c>
      <c r="CV187" s="24">
        <f ca="1">(ABS(CR187)+ABS(CT187))*SIGN(CR187)</f>
        <v>139.83055555555555</v>
      </c>
      <c r="CW187" s="24">
        <f ca="1">(ABS(CS187)+ABS(CU187))*SIGN(CS187)</f>
        <v>57.667458333333336</v>
      </c>
      <c r="CX187" s="24">
        <f ca="1">(ABS(CV187)+0.3*ABS(CW187))*SIGN(CV187)</f>
        <v>157.13079305555556</v>
      </c>
      <c r="CY187" s="24">
        <f t="shared" ref="CY187:CY190" ca="1" si="806">(ABS(CW187)+0.3*ABS(CV187))*SIGN(CW187)</f>
        <v>99.616624999999999</v>
      </c>
      <c r="CZ187" s="24">
        <f ca="1">IF($C$2&lt;=$C$3,CX187,CY187)</f>
        <v>157.13079305555556</v>
      </c>
      <c r="DA187" s="24">
        <f ca="1">CP187</f>
        <v>-13.149699999999996</v>
      </c>
      <c r="DB187" s="24">
        <f ca="1">CQ187+CZ187</f>
        <v>148.30114305555557</v>
      </c>
      <c r="DC187" s="24">
        <f ca="1">CQ187-CZ187</f>
        <v>-165.96044305555554</v>
      </c>
      <c r="DE187" s="35" t="s">
        <v>38</v>
      </c>
      <c r="DG187" s="8" t="s">
        <v>11</v>
      </c>
      <c r="DH187" s="24">
        <f ca="1">DH179+DH181*DJ175/100-DT173*DJ175^2/20000</f>
        <v>-13.149699999999996</v>
      </c>
      <c r="DI187" s="24">
        <f ca="1">DI179+DI181*DJ175/100-DT174*DJ175^2/20000</f>
        <v>-8.8296499999999991</v>
      </c>
      <c r="DJ187" s="24">
        <f ca="1">DJ179-(DJ179-DJ180)/DT172*DJ175/100</f>
        <v>132.28355555555555</v>
      </c>
      <c r="DK187" s="24">
        <f ca="1">DK179-(DK179-DK180)/DT172*DJ175/100</f>
        <v>46.563736111111112</v>
      </c>
      <c r="DL187" s="24">
        <f ca="1">DL179-(DL179-DL180)/DT172*DJ175/100</f>
        <v>7.5470000000000006</v>
      </c>
      <c r="DM187" s="24">
        <f ca="1">DM179-(DM179-DM180)/DT172*DJ175/100</f>
        <v>11.103722222222222</v>
      </c>
      <c r="DN187" s="24">
        <f ca="1">(ABS(DJ187)+ABS(DL187))*SIGN(DJ187)</f>
        <v>139.83055555555555</v>
      </c>
      <c r="DO187" s="24">
        <f ca="1">(ABS(DK187)+ABS(DM187))*SIGN(DK187)</f>
        <v>57.667458333333336</v>
      </c>
      <c r="DP187" s="24">
        <f ca="1">(ABS(DN187)+0.3*ABS(DO187))*SIGN(DN187)</f>
        <v>157.13079305555556</v>
      </c>
      <c r="DQ187" s="24">
        <f t="shared" ref="DQ187:DQ190" ca="1" si="807">(ABS(DO187)+0.3*ABS(DN187))*SIGN(DO187)</f>
        <v>99.616624999999999</v>
      </c>
      <c r="DR187" s="24">
        <f ca="1">IF($C$2&lt;=$C$3,DP187,DQ187)</f>
        <v>157.13079305555556</v>
      </c>
      <c r="DS187" s="24">
        <f ca="1">DH187</f>
        <v>-13.149699999999996</v>
      </c>
      <c r="DT187" s="24">
        <f ca="1">DI187+DR187</f>
        <v>148.30114305555557</v>
      </c>
      <c r="DU187" s="24">
        <f ca="1">DI187-DR187</f>
        <v>-165.96044305555554</v>
      </c>
    </row>
    <row r="188" spans="1:125" s="21" customFormat="1" x14ac:dyDescent="0.35">
      <c r="C188" s="8" t="s">
        <v>10</v>
      </c>
      <c r="D188" s="24">
        <f ca="1">D180-D182*F176/100-P173*F176^2/20000</f>
        <v>-10.697699999999999</v>
      </c>
      <c r="E188" s="24">
        <f ca="1">E180-E182*F176/100-P174*F176^2/20000</f>
        <v>-8.0112749999999995</v>
      </c>
      <c r="F188" s="24">
        <f ca="1">F180-(F180-F179)/P172*F175/100</f>
        <v>-146.69012790697673</v>
      </c>
      <c r="G188" s="24">
        <f ca="1">G180-(G180-G179)/P172*F175/100</f>
        <v>-51.595360465116272</v>
      </c>
      <c r="H188" s="24">
        <f ca="1">H180-(H180-H179)/P172*F175/100</f>
        <v>-8.367476744186046</v>
      </c>
      <c r="I188" s="24">
        <f ca="1">I180-(I180-I179)/P172*F175/100</f>
        <v>-12.310825581395349</v>
      </c>
      <c r="J188" s="24">
        <f t="shared" ref="J188:J190" ca="1" si="808">(ABS(F188)+ABS(H188))*SIGN(F188)</f>
        <v>-155.05760465116276</v>
      </c>
      <c r="K188" s="24">
        <f t="shared" ref="K188:K190" ca="1" si="809">(ABS(G188)+ABS(I188))*SIGN(G188)</f>
        <v>-63.906186046511621</v>
      </c>
      <c r="L188" s="24">
        <f t="shared" ref="L188:L190" ca="1" si="810">(ABS(J188)+0.3*ABS(K188))*SIGN(J188)</f>
        <v>-174.22946046511623</v>
      </c>
      <c r="M188" s="24">
        <f t="shared" ca="1" si="801"/>
        <v>-110.42346744186045</v>
      </c>
      <c r="N188" s="24">
        <f ca="1">IF($C$2&lt;=$C$3,L188,M188)</f>
        <v>-174.22946046511623</v>
      </c>
      <c r="O188" s="24">
        <f t="shared" ref="O188:O190" ca="1" si="811">D188</f>
        <v>-10.697699999999999</v>
      </c>
      <c r="P188" s="24">
        <f t="shared" ref="P188:P190" ca="1" si="812">E188+N188</f>
        <v>-182.24073546511624</v>
      </c>
      <c r="Q188" s="24">
        <f t="shared" ref="Q188:Q190" ca="1" si="813">E188-N188</f>
        <v>166.21818546511622</v>
      </c>
      <c r="S188" s="40"/>
      <c r="U188" s="8" t="s">
        <v>10</v>
      </c>
      <c r="V188" s="24">
        <f ca="1">V180-V182*X176/100-AH173*X176^2/20000</f>
        <v>-16.803349999999998</v>
      </c>
      <c r="W188" s="24">
        <f ca="1">W180-W182*X176/100-AH174*X176^2/20000</f>
        <v>-11.164575000000001</v>
      </c>
      <c r="X188" s="24">
        <f ca="1">X180-(X180-X179)/AH172*X175/100</f>
        <v>-153.73085526315788</v>
      </c>
      <c r="Y188" s="24">
        <f ca="1">Y180-(Y180-Y179)/AH172*X175/100</f>
        <v>-54.117657894736844</v>
      </c>
      <c r="Z188" s="24">
        <f ca="1">Z180-(Z180-Z179)/AH172*X175/100</f>
        <v>-8.7768026315789456</v>
      </c>
      <c r="AA188" s="24">
        <f ca="1">AA180-(AA180-AA179)/AH172*X175/100</f>
        <v>-12.912394736842105</v>
      </c>
      <c r="AB188" s="24">
        <f t="shared" ref="AB188:AB190" ca="1" si="814">(ABS(X188)+ABS(Z188))*SIGN(X188)</f>
        <v>-162.50765789473684</v>
      </c>
      <c r="AC188" s="24">
        <f t="shared" ref="AC188:AC190" ca="1" si="815">(ABS(Y188)+ABS(AA188))*SIGN(Y188)</f>
        <v>-67.030052631578954</v>
      </c>
      <c r="AD188" s="24">
        <f t="shared" ref="AD188:AD190" ca="1" si="816">(ABS(AB188)+0.3*ABS(AC188))*SIGN(AB188)</f>
        <v>-182.61667368421053</v>
      </c>
      <c r="AE188" s="24">
        <f t="shared" ca="1" si="802"/>
        <v>-115.78235000000001</v>
      </c>
      <c r="AF188" s="24">
        <f ca="1">IF($C$2&lt;=$C$3,AD188,AE188)</f>
        <v>-182.61667368421053</v>
      </c>
      <c r="AG188" s="24">
        <f t="shared" ref="AG188:AG190" ca="1" si="817">V188</f>
        <v>-16.803349999999998</v>
      </c>
      <c r="AH188" s="24">
        <f t="shared" ref="AH188:AH190" ca="1" si="818">W188+AF188</f>
        <v>-193.78124868421054</v>
      </c>
      <c r="AI188" s="24">
        <f t="shared" ref="AI188:AI190" ca="1" si="819">W188-AF188</f>
        <v>171.45209868421051</v>
      </c>
      <c r="AK188" s="40"/>
      <c r="AM188" s="8" t="s">
        <v>10</v>
      </c>
      <c r="AN188" s="24">
        <f ca="1">AN180-AN182*AP176/100-AZ173*AP176^2/20000</f>
        <v>-25.4635</v>
      </c>
      <c r="AO188" s="24">
        <f ca="1">AO180-AO182*AP176/100-AZ174*AP176^2/20000</f>
        <v>-16.394200000000001</v>
      </c>
      <c r="AP188" s="24">
        <f ca="1">AP180-(AP180-AP179)/AZ172*AP175/100</f>
        <v>-56.756515625000006</v>
      </c>
      <c r="AQ188" s="24">
        <f ca="1">AQ180-(AQ180-AQ179)/AZ172*AP175/100</f>
        <v>-20.136625000000002</v>
      </c>
      <c r="AR188" s="24">
        <f ca="1">AR180-(AR180-AR179)/AZ172*AP175/100</f>
        <v>-3.2595937500000005</v>
      </c>
      <c r="AS188" s="24">
        <f ca="1">AS180-(AS180-AS179)/AZ172*AP175/100</f>
        <v>-4.7959218750000003</v>
      </c>
      <c r="AT188" s="24">
        <f t="shared" ref="AT188:AT190" ca="1" si="820">(ABS(AP188)+ABS(AR188))*SIGN(AP188)</f>
        <v>-60.016109375000006</v>
      </c>
      <c r="AU188" s="24">
        <f t="shared" ref="AU188:AU190" ca="1" si="821">(ABS(AQ188)+ABS(AS188))*SIGN(AQ188)</f>
        <v>-24.932546875000003</v>
      </c>
      <c r="AV188" s="24">
        <f t="shared" ref="AV188:AV190" ca="1" si="822">(ABS(AT188)+0.3*ABS(AU188))*SIGN(AT188)</f>
        <v>-67.495873437500009</v>
      </c>
      <c r="AW188" s="24">
        <f t="shared" ca="1" si="803"/>
        <v>-42.937379687500005</v>
      </c>
      <c r="AX188" s="24">
        <f ca="1">IF($C$2&lt;=$C$3,AV188,AW188)</f>
        <v>-67.495873437500009</v>
      </c>
      <c r="AY188" s="24">
        <f t="shared" ref="AY188:AY190" ca="1" si="823">AN188</f>
        <v>-25.4635</v>
      </c>
      <c r="AZ188" s="24">
        <f t="shared" ref="AZ188:AZ190" ca="1" si="824">AO188+AX188</f>
        <v>-83.890073437500007</v>
      </c>
      <c r="BA188" s="24">
        <f t="shared" ref="BA188:BA190" ca="1" si="825">AO188-AX188</f>
        <v>51.101673437500011</v>
      </c>
      <c r="BC188" s="40"/>
      <c r="BE188" s="8" t="s">
        <v>10</v>
      </c>
      <c r="BF188" s="24">
        <f ca="1">BF180-BF182*BH176/100-BR173*BH176^2/20000</f>
        <v>-12.357049999999997</v>
      </c>
      <c r="BG188" s="24">
        <f ca="1">BG180-BG182*BH176/100-BR174*BH176^2/20000</f>
        <v>-8.2447500000000016</v>
      </c>
      <c r="BH188" s="24">
        <f ca="1">BH180-(BH180-BH179)/BR172*BH175/100</f>
        <v>-148.07454687500001</v>
      </c>
      <c r="BI188" s="24">
        <f ca="1">BI180-(BI180-BI179)/BR172*BH175/100</f>
        <v>-52.220453124999999</v>
      </c>
      <c r="BJ188" s="24">
        <f ca="1">BJ180-(BJ180-BJ179)/BR172*BH175/100</f>
        <v>-8.4690781249999993</v>
      </c>
      <c r="BK188" s="24">
        <f ca="1">BK180-(BK180-BK179)/BR172*BH175/100</f>
        <v>-12.459843750000001</v>
      </c>
      <c r="BL188" s="24">
        <f t="shared" ref="BL188:BL190" ca="1" si="826">(ABS(BH188)+ABS(BJ188))*SIGN(BH188)</f>
        <v>-156.54362500000002</v>
      </c>
      <c r="BM188" s="24">
        <f t="shared" ref="BM188:BM190" ca="1" si="827">(ABS(BI188)+ABS(BK188))*SIGN(BI188)</f>
        <v>-64.680296874999996</v>
      </c>
      <c r="BN188" s="24">
        <f t="shared" ref="BN188:BN190" ca="1" si="828">(ABS(BL188)+0.3*ABS(BM188))*SIGN(BL188)</f>
        <v>-175.94771406250001</v>
      </c>
      <c r="BO188" s="24">
        <f t="shared" ca="1" si="804"/>
        <v>-111.64338437500001</v>
      </c>
      <c r="BP188" s="24">
        <f ca="1">IF($C$2&lt;=$C$3,BN188,BO188)</f>
        <v>-175.94771406250001</v>
      </c>
      <c r="BQ188" s="24">
        <f t="shared" ref="BQ188:BQ190" ca="1" si="829">BF188</f>
        <v>-12.357049999999997</v>
      </c>
      <c r="BR188" s="24">
        <f t="shared" ref="BR188:BR190" ca="1" si="830">BG188+BP188</f>
        <v>-184.19246406250002</v>
      </c>
      <c r="BS188" s="24">
        <f t="shared" ref="BS188:BS190" ca="1" si="831">BG188-BP188</f>
        <v>167.7029640625</v>
      </c>
      <c r="BU188" s="40"/>
      <c r="BW188" s="8" t="s">
        <v>10</v>
      </c>
      <c r="BX188" s="24">
        <f ca="1">BX180-BX182*BZ176/100-CJ173*BZ176^2/20000</f>
        <v>-27.53295</v>
      </c>
      <c r="BY188" s="24">
        <f ca="1">BY180-BY182*BZ176/100-CJ174*BZ176^2/20000</f>
        <v>-17.85745</v>
      </c>
      <c r="BZ188" s="24">
        <f ca="1">BZ180-(BZ180-BZ179)/CJ172*BZ175/100</f>
        <v>-147.91233333333332</v>
      </c>
      <c r="CA188" s="24">
        <f ca="1">CA180-(CA180-CA179)/CJ172*BZ175/100</f>
        <v>-52.092333333333329</v>
      </c>
      <c r="CB188" s="24">
        <f ca="1">CB180-(CB180-CB179)/CJ172*BZ175/100</f>
        <v>-8.4514166666666668</v>
      </c>
      <c r="CC188" s="24">
        <f ca="1">CC180-(CC180-CC179)/CJ172*BZ175/100</f>
        <v>-12.432916666666667</v>
      </c>
      <c r="CD188" s="24">
        <f t="shared" ref="CD188:CD190" ca="1" si="832">(ABS(BZ188)+ABS(CB188))*SIGN(BZ188)</f>
        <v>-156.36374999999998</v>
      </c>
      <c r="CE188" s="24">
        <f t="shared" ref="CE188:CE190" ca="1" si="833">(ABS(CA188)+ABS(CC188))*SIGN(CA188)</f>
        <v>-64.52525</v>
      </c>
      <c r="CF188" s="24">
        <f t="shared" ref="CF188:CF190" ca="1" si="834">(ABS(CD188)+0.3*ABS(CE188))*SIGN(CD188)</f>
        <v>-175.72132499999998</v>
      </c>
      <c r="CG188" s="24">
        <f t="shared" ca="1" si="805"/>
        <v>-111.43437499999999</v>
      </c>
      <c r="CH188" s="24">
        <f ca="1">IF($C$2&lt;=$C$3,CF188,CG188)</f>
        <v>-175.72132499999998</v>
      </c>
      <c r="CI188" s="24">
        <f t="shared" ref="CI188:CI190" ca="1" si="835">BX188</f>
        <v>-27.53295</v>
      </c>
      <c r="CJ188" s="24">
        <f t="shared" ref="CJ188:CJ190" ca="1" si="836">BY188+CH188</f>
        <v>-193.57877499999998</v>
      </c>
      <c r="CK188" s="24">
        <f t="shared" ref="CK188:CK190" ca="1" si="837">BY188-CH188</f>
        <v>157.86387499999998</v>
      </c>
      <c r="CM188" s="40"/>
      <c r="CO188" s="8" t="s">
        <v>10</v>
      </c>
      <c r="CP188" s="24">
        <f ca="1">CP180-CP182*CR176/100-DB173*CR176^2/20000</f>
        <v>-18.603499999999997</v>
      </c>
      <c r="CQ188" s="24">
        <f ca="1">CQ180-CQ182*CR176/100-DB174*CR176^2/20000</f>
        <v>-11.773249999999999</v>
      </c>
      <c r="CR188" s="24">
        <f ca="1">CR180-(CR180-CR179)/DB172*CR175/100</f>
        <v>-93.207555555555558</v>
      </c>
      <c r="CS188" s="24">
        <f ca="1">CS180-(CS180-CS179)/DB172*CR175/100</f>
        <v>-32.906736111111108</v>
      </c>
      <c r="CT188" s="24">
        <f ca="1">CT180-(CT180-CT179)/DB172*CR175/100</f>
        <v>-5.3289999999999997</v>
      </c>
      <c r="CU188" s="24">
        <f ca="1">CU180-(CU180-CU179)/DB172*CR175/100</f>
        <v>-7.8397222222222211</v>
      </c>
      <c r="CV188" s="24">
        <f t="shared" ref="CV188:CV190" ca="1" si="838">(ABS(CR188)+ABS(CT188))*SIGN(CR188)</f>
        <v>-98.536555555555552</v>
      </c>
      <c r="CW188" s="24">
        <f t="shared" ref="CW188:CW190" ca="1" si="839">(ABS(CS188)+ABS(CU188))*SIGN(CS188)</f>
        <v>-40.746458333333329</v>
      </c>
      <c r="CX188" s="24">
        <f t="shared" ref="CX188:CX190" ca="1" si="840">(ABS(CV188)+0.3*ABS(CW188))*SIGN(CV188)</f>
        <v>-110.76049305555554</v>
      </c>
      <c r="CY188" s="24">
        <f t="shared" ca="1" si="806"/>
        <v>-70.307424999999995</v>
      </c>
      <c r="CZ188" s="24">
        <f ca="1">IF($C$2&lt;=$C$3,CX188,CY188)</f>
        <v>-110.76049305555554</v>
      </c>
      <c r="DA188" s="24">
        <f t="shared" ref="DA188:DA190" ca="1" si="841">CP188</f>
        <v>-18.603499999999997</v>
      </c>
      <c r="DB188" s="24">
        <f t="shared" ref="DB188:DB190" ca="1" si="842">CQ188+CZ188</f>
        <v>-122.53374305555555</v>
      </c>
      <c r="DC188" s="24">
        <f t="shared" ref="DC188:DC190" ca="1" si="843">CQ188-CZ188</f>
        <v>98.987243055555538</v>
      </c>
      <c r="DE188" s="40"/>
      <c r="DG188" s="8" t="s">
        <v>10</v>
      </c>
      <c r="DH188" s="24">
        <f ca="1">DH180-DH182*DJ176/100-DT173*DJ176^2/20000</f>
        <v>-8.2522999999999982</v>
      </c>
      <c r="DI188" s="24">
        <f ca="1">DI180-DI182*DJ176/100-DT174*DJ176^2/20000</f>
        <v>-5.0988499999999988</v>
      </c>
      <c r="DJ188" s="24">
        <f ca="1">DJ180-(DJ180-DJ179)/DT172*DJ175/100</f>
        <v>-93.207555555555558</v>
      </c>
      <c r="DK188" s="24">
        <f ca="1">DK180-(DK180-DK179)/DT172*DJ175/100</f>
        <v>-32.906736111111108</v>
      </c>
      <c r="DL188" s="24">
        <f ca="1">DL180-(DL180-DL179)/DT172*DJ175/100</f>
        <v>-5.3289999999999997</v>
      </c>
      <c r="DM188" s="24">
        <f ca="1">DM180-(DM180-DM179)/DT172*DJ175/100</f>
        <v>-7.8397222222222211</v>
      </c>
      <c r="DN188" s="24">
        <f t="shared" ref="DN188:DN190" ca="1" si="844">(ABS(DJ188)+ABS(DL188))*SIGN(DJ188)</f>
        <v>-98.536555555555552</v>
      </c>
      <c r="DO188" s="24">
        <f t="shared" ref="DO188:DO190" ca="1" si="845">(ABS(DK188)+ABS(DM188))*SIGN(DK188)</f>
        <v>-40.746458333333329</v>
      </c>
      <c r="DP188" s="24">
        <f t="shared" ref="DP188:DP190" ca="1" si="846">(ABS(DN188)+0.3*ABS(DO188))*SIGN(DN188)</f>
        <v>-110.76049305555554</v>
      </c>
      <c r="DQ188" s="24">
        <f t="shared" ca="1" si="807"/>
        <v>-70.307424999999995</v>
      </c>
      <c r="DR188" s="24">
        <f ca="1">IF($C$2&lt;=$C$3,DP188,DQ188)</f>
        <v>-110.76049305555554</v>
      </c>
      <c r="DS188" s="24">
        <f t="shared" ref="DS188:DS190" ca="1" si="847">DH188</f>
        <v>-8.2522999999999982</v>
      </c>
      <c r="DT188" s="24">
        <f t="shared" ref="DT188:DT190" ca="1" si="848">DI188+DR188</f>
        <v>-115.85934305555554</v>
      </c>
      <c r="DU188" s="24">
        <f t="shared" ref="DU188:DU190" ca="1" si="849">DI188-DR188</f>
        <v>105.66164305555554</v>
      </c>
    </row>
    <row r="189" spans="1:125" s="21" customFormat="1" x14ac:dyDescent="0.35">
      <c r="C189" s="8" t="s">
        <v>9</v>
      </c>
      <c r="D189" s="24">
        <f ca="1">D181-P173*F175/100</f>
        <v>33.088999999999999</v>
      </c>
      <c r="E189" s="24">
        <f ca="1">E181-P174*F175/100</f>
        <v>23.434000000000001</v>
      </c>
      <c r="F189" s="24">
        <f t="shared" ref="F189:I189" ca="1" si="850">F181</f>
        <v>-86.405000000000001</v>
      </c>
      <c r="G189" s="24">
        <f t="shared" ca="1" si="850"/>
        <v>-30.373000000000001</v>
      </c>
      <c r="H189" s="24">
        <f t="shared" ca="1" si="850"/>
        <v>-4.9269999999999996</v>
      </c>
      <c r="I189" s="24">
        <f t="shared" ca="1" si="850"/>
        <v>-7.2489999999999997</v>
      </c>
      <c r="J189" s="24">
        <f t="shared" ca="1" si="808"/>
        <v>-91.331999999999994</v>
      </c>
      <c r="K189" s="24">
        <f t="shared" ca="1" si="809"/>
        <v>-37.622</v>
      </c>
      <c r="L189" s="24">
        <f t="shared" ca="1" si="810"/>
        <v>-102.61859999999999</v>
      </c>
      <c r="M189" s="24">
        <f t="shared" ca="1" si="801"/>
        <v>-65.021599999999992</v>
      </c>
      <c r="N189" s="24">
        <f ca="1">IF($C$2&lt;=$C$3,L189,M189)</f>
        <v>-102.61859999999999</v>
      </c>
      <c r="O189" s="24">
        <f t="shared" ca="1" si="811"/>
        <v>33.088999999999999</v>
      </c>
      <c r="P189" s="24">
        <f t="shared" ca="1" si="812"/>
        <v>-79.184599999999989</v>
      </c>
      <c r="Q189" s="24">
        <f t="shared" ca="1" si="813"/>
        <v>126.05259999999998</v>
      </c>
      <c r="S189" s="40"/>
      <c r="U189" s="8" t="s">
        <v>9</v>
      </c>
      <c r="V189" s="24">
        <f ca="1">V181-AH173*X175/100</f>
        <v>23.527999999999999</v>
      </c>
      <c r="W189" s="24">
        <f ca="1">W181-AH174*X175/100</f>
        <v>17.302</v>
      </c>
      <c r="X189" s="24">
        <f t="shared" ref="X189:AA189" ca="1" si="851">X181</f>
        <v>-98.471999999999994</v>
      </c>
      <c r="Y189" s="24">
        <f t="shared" ca="1" si="851"/>
        <v>-34.674999999999997</v>
      </c>
      <c r="Z189" s="24">
        <f t="shared" ca="1" si="851"/>
        <v>-5.6230000000000002</v>
      </c>
      <c r="AA189" s="24">
        <f t="shared" ca="1" si="851"/>
        <v>-8.2729999999999997</v>
      </c>
      <c r="AB189" s="24">
        <f t="shared" ca="1" si="814"/>
        <v>-104.095</v>
      </c>
      <c r="AC189" s="24">
        <f t="shared" ca="1" si="815"/>
        <v>-42.947999999999993</v>
      </c>
      <c r="AD189" s="24">
        <f t="shared" ca="1" si="816"/>
        <v>-116.9794</v>
      </c>
      <c r="AE189" s="24">
        <f t="shared" ca="1" si="802"/>
        <v>-74.17649999999999</v>
      </c>
      <c r="AF189" s="24">
        <f ca="1">IF($C$2&lt;=$C$3,AD189,AE189)</f>
        <v>-116.9794</v>
      </c>
      <c r="AG189" s="24">
        <f t="shared" ca="1" si="817"/>
        <v>23.527999999999999</v>
      </c>
      <c r="AH189" s="24">
        <f t="shared" ca="1" si="818"/>
        <v>-99.677400000000006</v>
      </c>
      <c r="AI189" s="24">
        <f t="shared" ca="1" si="819"/>
        <v>134.28139999999999</v>
      </c>
      <c r="AK189" s="40"/>
      <c r="AM189" s="8" t="s">
        <v>9</v>
      </c>
      <c r="AN189" s="24">
        <f ca="1">AN181-AZ173*AP175/100</f>
        <v>47.370000000000005</v>
      </c>
      <c r="AO189" s="24">
        <f ca="1">AO181-AZ174*AP175/100</f>
        <v>30.620000000000005</v>
      </c>
      <c r="AP189" s="24">
        <f t="shared" ref="AP189:AS189" ca="1" si="852">AP181</f>
        <v>-75.531999999999996</v>
      </c>
      <c r="AQ189" s="24">
        <f t="shared" ca="1" si="852"/>
        <v>-26.692</v>
      </c>
      <c r="AR189" s="24">
        <f t="shared" ca="1" si="852"/>
        <v>-4.327</v>
      </c>
      <c r="AS189" s="24">
        <f t="shared" ca="1" si="852"/>
        <v>-6.3659999999999997</v>
      </c>
      <c r="AT189" s="24">
        <f t="shared" ca="1" si="820"/>
        <v>-79.858999999999995</v>
      </c>
      <c r="AU189" s="24">
        <f t="shared" ca="1" si="821"/>
        <v>-33.058</v>
      </c>
      <c r="AV189" s="24">
        <f t="shared" ca="1" si="822"/>
        <v>-89.776399999999995</v>
      </c>
      <c r="AW189" s="24">
        <f t="shared" ca="1" si="803"/>
        <v>-57.015699999999995</v>
      </c>
      <c r="AX189" s="24">
        <f ca="1">IF($C$2&lt;=$C$3,AV189,AW189)</f>
        <v>-89.776399999999995</v>
      </c>
      <c r="AY189" s="24">
        <f t="shared" ca="1" si="823"/>
        <v>47.370000000000005</v>
      </c>
      <c r="AZ189" s="24">
        <f t="shared" ca="1" si="824"/>
        <v>-59.156399999999991</v>
      </c>
      <c r="BA189" s="24">
        <f t="shared" ca="1" si="825"/>
        <v>120.3964</v>
      </c>
      <c r="BC189" s="40"/>
      <c r="BE189" s="8" t="s">
        <v>9</v>
      </c>
      <c r="BF189" s="24">
        <f ca="1">BF181-BR173*BH175/100</f>
        <v>51.433</v>
      </c>
      <c r="BG189" s="24">
        <f ca="1">BG181-BR174*BH175/100</f>
        <v>33.17</v>
      </c>
      <c r="BH189" s="24">
        <f t="shared" ref="BH189:BK189" ca="1" si="853">BH181</f>
        <v>-75.688999999999993</v>
      </c>
      <c r="BI189" s="24">
        <f t="shared" ca="1" si="853"/>
        <v>-26.73</v>
      </c>
      <c r="BJ189" s="24">
        <f t="shared" ca="1" si="853"/>
        <v>-4.3330000000000002</v>
      </c>
      <c r="BK189" s="24">
        <f t="shared" ca="1" si="853"/>
        <v>-6.375</v>
      </c>
      <c r="BL189" s="24">
        <f t="shared" ca="1" si="826"/>
        <v>-80.021999999999991</v>
      </c>
      <c r="BM189" s="24">
        <f t="shared" ca="1" si="827"/>
        <v>-33.105000000000004</v>
      </c>
      <c r="BN189" s="24">
        <f t="shared" ca="1" si="828"/>
        <v>-89.953499999999991</v>
      </c>
      <c r="BO189" s="24">
        <f t="shared" ca="1" si="804"/>
        <v>-57.111599999999996</v>
      </c>
      <c r="BP189" s="24">
        <f ca="1">IF($C$2&lt;=$C$3,BN189,BO189)</f>
        <v>-89.953499999999991</v>
      </c>
      <c r="BQ189" s="24">
        <f t="shared" ca="1" si="829"/>
        <v>51.433</v>
      </c>
      <c r="BR189" s="24">
        <f t="shared" ca="1" si="830"/>
        <v>-56.783499999999989</v>
      </c>
      <c r="BS189" s="24">
        <f t="shared" ca="1" si="831"/>
        <v>123.12349999999999</v>
      </c>
      <c r="BU189" s="40"/>
      <c r="BW189" s="8" t="s">
        <v>9</v>
      </c>
      <c r="BX189" s="24">
        <f ca="1">BX181-CJ173*BZ175/100</f>
        <v>59.350999999999999</v>
      </c>
      <c r="BY189" s="24">
        <f ca="1">BY181-CJ174*BZ175/100</f>
        <v>38.5</v>
      </c>
      <c r="BZ189" s="24">
        <f t="shared" ref="BZ189:CC189" ca="1" si="854">BZ181</f>
        <v>-84.548000000000002</v>
      </c>
      <c r="CA189" s="24">
        <f t="shared" ca="1" si="854"/>
        <v>-29.773</v>
      </c>
      <c r="CB189" s="24">
        <f t="shared" ca="1" si="854"/>
        <v>-4.83</v>
      </c>
      <c r="CC189" s="24">
        <f t="shared" ca="1" si="854"/>
        <v>-7.1059999999999999</v>
      </c>
      <c r="CD189" s="24">
        <f t="shared" ca="1" si="832"/>
        <v>-89.378</v>
      </c>
      <c r="CE189" s="24">
        <f t="shared" ca="1" si="833"/>
        <v>-36.878999999999998</v>
      </c>
      <c r="CF189" s="24">
        <f t="shared" ca="1" si="834"/>
        <v>-100.4417</v>
      </c>
      <c r="CG189" s="24">
        <f t="shared" ca="1" si="805"/>
        <v>-63.692399999999992</v>
      </c>
      <c r="CH189" s="24">
        <f ca="1">IF($C$2&lt;=$C$3,CF189,CG189)</f>
        <v>-100.4417</v>
      </c>
      <c r="CI189" s="24">
        <f t="shared" ca="1" si="835"/>
        <v>59.350999999999999</v>
      </c>
      <c r="CJ189" s="24">
        <f t="shared" ca="1" si="836"/>
        <v>-61.941699999999997</v>
      </c>
      <c r="CK189" s="24">
        <f t="shared" ca="1" si="837"/>
        <v>138.9417</v>
      </c>
      <c r="CM189" s="40"/>
      <c r="CO189" s="8" t="s">
        <v>9</v>
      </c>
      <c r="CP189" s="24">
        <f ca="1">CP181-DB173*CR175/100</f>
        <v>51.684000000000005</v>
      </c>
      <c r="CQ189" s="24">
        <f ca="1">CQ181-DB174*CR175/100</f>
        <v>33.707999999999998</v>
      </c>
      <c r="CR189" s="24">
        <f t="shared" ref="CR189:CU189" ca="1" si="855">CR181</f>
        <v>-77.754999999999995</v>
      </c>
      <c r="CS189" s="24">
        <f t="shared" ca="1" si="855"/>
        <v>-27.402999999999999</v>
      </c>
      <c r="CT189" s="24">
        <f t="shared" ca="1" si="855"/>
        <v>-4.4400000000000004</v>
      </c>
      <c r="CU189" s="24">
        <f t="shared" ca="1" si="855"/>
        <v>-6.532</v>
      </c>
      <c r="CV189" s="24">
        <f t="shared" ca="1" si="838"/>
        <v>-82.194999999999993</v>
      </c>
      <c r="CW189" s="24">
        <f t="shared" ca="1" si="839"/>
        <v>-33.935000000000002</v>
      </c>
      <c r="CX189" s="24">
        <f t="shared" ca="1" si="840"/>
        <v>-92.375499999999988</v>
      </c>
      <c r="CY189" s="24">
        <f t="shared" ca="1" si="806"/>
        <v>-58.593499999999999</v>
      </c>
      <c r="CZ189" s="24">
        <f ca="1">IF($C$2&lt;=$C$3,CX189,CY189)</f>
        <v>-92.375499999999988</v>
      </c>
      <c r="DA189" s="24">
        <f t="shared" ca="1" si="841"/>
        <v>51.684000000000005</v>
      </c>
      <c r="DB189" s="24">
        <f t="shared" ca="1" si="842"/>
        <v>-58.66749999999999</v>
      </c>
      <c r="DC189" s="24">
        <f t="shared" ca="1" si="843"/>
        <v>126.08349999999999</v>
      </c>
      <c r="DE189" s="40"/>
      <c r="DG189" s="8" t="s">
        <v>9</v>
      </c>
      <c r="DH189" s="24">
        <f ca="1">DH181-DT173*DJ175/100</f>
        <v>51.684000000000005</v>
      </c>
      <c r="DI189" s="24">
        <f ca="1">DI181-DT174*DJ175/100</f>
        <v>33.707999999999998</v>
      </c>
      <c r="DJ189" s="24">
        <f t="shared" ref="DJ189:DM189" ca="1" si="856">DJ181</f>
        <v>-77.754999999999995</v>
      </c>
      <c r="DK189" s="24">
        <f t="shared" ca="1" si="856"/>
        <v>-27.402999999999999</v>
      </c>
      <c r="DL189" s="24">
        <f t="shared" ca="1" si="856"/>
        <v>-4.4400000000000004</v>
      </c>
      <c r="DM189" s="24">
        <f t="shared" ca="1" si="856"/>
        <v>-6.532</v>
      </c>
      <c r="DN189" s="24">
        <f t="shared" ca="1" si="844"/>
        <v>-82.194999999999993</v>
      </c>
      <c r="DO189" s="24">
        <f t="shared" ca="1" si="845"/>
        <v>-33.935000000000002</v>
      </c>
      <c r="DP189" s="24">
        <f t="shared" ca="1" si="846"/>
        <v>-92.375499999999988</v>
      </c>
      <c r="DQ189" s="24">
        <f t="shared" ca="1" si="807"/>
        <v>-58.593499999999999</v>
      </c>
      <c r="DR189" s="24">
        <f ca="1">IF($C$2&lt;=$C$3,DP189,DQ189)</f>
        <v>-92.375499999999988</v>
      </c>
      <c r="DS189" s="24">
        <f t="shared" ca="1" si="847"/>
        <v>51.684000000000005</v>
      </c>
      <c r="DT189" s="24">
        <f t="shared" ca="1" si="848"/>
        <v>-58.66749999999999</v>
      </c>
      <c r="DU189" s="24">
        <f t="shared" ca="1" si="849"/>
        <v>126.08349999999999</v>
      </c>
    </row>
    <row r="190" spans="1:125" s="21" customFormat="1" x14ac:dyDescent="0.35">
      <c r="C190" s="8" t="s">
        <v>8</v>
      </c>
      <c r="D190" s="24">
        <f ca="1">D182+P173*F176/100</f>
        <v>-29.838999999999999</v>
      </c>
      <c r="E190" s="24">
        <f ca="1">E182+P174*F176/100</f>
        <v>-21.565999999999999</v>
      </c>
      <c r="F190" s="24">
        <f t="shared" ref="F190:I190" ca="1" si="857">F182</f>
        <v>-86.405000000000001</v>
      </c>
      <c r="G190" s="24">
        <f t="shared" ca="1" si="857"/>
        <v>-30.373000000000001</v>
      </c>
      <c r="H190" s="24">
        <f t="shared" ca="1" si="857"/>
        <v>-4.9269999999999996</v>
      </c>
      <c r="I190" s="24">
        <f t="shared" ca="1" si="857"/>
        <v>-7.2489999999999997</v>
      </c>
      <c r="J190" s="24">
        <f t="shared" ca="1" si="808"/>
        <v>-91.331999999999994</v>
      </c>
      <c r="K190" s="24">
        <f t="shared" ca="1" si="809"/>
        <v>-37.622</v>
      </c>
      <c r="L190" s="24">
        <f t="shared" ca="1" si="810"/>
        <v>-102.61859999999999</v>
      </c>
      <c r="M190" s="24">
        <f t="shared" ca="1" si="801"/>
        <v>-65.021599999999992</v>
      </c>
      <c r="N190" s="24">
        <f ca="1">IF($C$2&lt;=$C$3,L190,M190)</f>
        <v>-102.61859999999999</v>
      </c>
      <c r="O190" s="24">
        <f t="shared" ca="1" si="811"/>
        <v>-29.838999999999999</v>
      </c>
      <c r="P190" s="24">
        <f t="shared" ca="1" si="812"/>
        <v>-124.18459999999999</v>
      </c>
      <c r="Q190" s="24">
        <f t="shared" ca="1" si="813"/>
        <v>81.052599999999984</v>
      </c>
      <c r="S190" s="40"/>
      <c r="U190" s="8" t="s">
        <v>8</v>
      </c>
      <c r="V190" s="24">
        <f ca="1">V182+AH173*X176/100</f>
        <v>-30.659999999999997</v>
      </c>
      <c r="W190" s="24">
        <f ca="1">W182+AH174*X176/100</f>
        <v>-21.448</v>
      </c>
      <c r="X190" s="24">
        <f t="shared" ref="X190:AA190" ca="1" si="858">X182</f>
        <v>-98.471999999999994</v>
      </c>
      <c r="Y190" s="24">
        <f t="shared" ca="1" si="858"/>
        <v>-34.674999999999997</v>
      </c>
      <c r="Z190" s="24">
        <f t="shared" ca="1" si="858"/>
        <v>-5.6230000000000002</v>
      </c>
      <c r="AA190" s="24">
        <f t="shared" ca="1" si="858"/>
        <v>-8.2729999999999997</v>
      </c>
      <c r="AB190" s="24">
        <f t="shared" ca="1" si="814"/>
        <v>-104.095</v>
      </c>
      <c r="AC190" s="24">
        <f t="shared" ca="1" si="815"/>
        <v>-42.947999999999993</v>
      </c>
      <c r="AD190" s="24">
        <f t="shared" ca="1" si="816"/>
        <v>-116.9794</v>
      </c>
      <c r="AE190" s="24">
        <f t="shared" ca="1" si="802"/>
        <v>-74.17649999999999</v>
      </c>
      <c r="AF190" s="24">
        <f ca="1">IF($C$2&lt;=$C$3,AD190,AE190)</f>
        <v>-116.9794</v>
      </c>
      <c r="AG190" s="24">
        <f t="shared" ca="1" si="817"/>
        <v>-30.659999999999997</v>
      </c>
      <c r="AH190" s="24">
        <f t="shared" ca="1" si="818"/>
        <v>-138.42740000000001</v>
      </c>
      <c r="AI190" s="24">
        <f t="shared" ca="1" si="819"/>
        <v>95.531399999999991</v>
      </c>
      <c r="AK190" s="40"/>
      <c r="AM190" s="8" t="s">
        <v>8</v>
      </c>
      <c r="AN190" s="24">
        <f ca="1">AN182+AZ173*AP176/100</f>
        <v>-58.469999999999992</v>
      </c>
      <c r="AO190" s="24">
        <f ca="1">AO182+AZ174*AP176/100</f>
        <v>-37.635999999999996</v>
      </c>
      <c r="AP190" s="24">
        <f t="shared" ref="AP190:AS190" ca="1" si="859">AP182</f>
        <v>-75.531999999999996</v>
      </c>
      <c r="AQ190" s="24">
        <f t="shared" ca="1" si="859"/>
        <v>-26.692</v>
      </c>
      <c r="AR190" s="24">
        <f t="shared" ca="1" si="859"/>
        <v>-4.327</v>
      </c>
      <c r="AS190" s="24">
        <f t="shared" ca="1" si="859"/>
        <v>-6.3659999999999997</v>
      </c>
      <c r="AT190" s="24">
        <f t="shared" ca="1" si="820"/>
        <v>-79.858999999999995</v>
      </c>
      <c r="AU190" s="24">
        <f t="shared" ca="1" si="821"/>
        <v>-33.058</v>
      </c>
      <c r="AV190" s="24">
        <f t="shared" ca="1" si="822"/>
        <v>-89.776399999999995</v>
      </c>
      <c r="AW190" s="24">
        <f t="shared" ca="1" si="803"/>
        <v>-57.015699999999995</v>
      </c>
      <c r="AX190" s="24">
        <f ca="1">IF($C$2&lt;=$C$3,AV190,AW190)</f>
        <v>-89.776399999999995</v>
      </c>
      <c r="AY190" s="24">
        <f t="shared" ca="1" si="823"/>
        <v>-58.469999999999992</v>
      </c>
      <c r="AZ190" s="24">
        <f t="shared" ca="1" si="824"/>
        <v>-127.41239999999999</v>
      </c>
      <c r="BA190" s="24">
        <f t="shared" ca="1" si="825"/>
        <v>52.1404</v>
      </c>
      <c r="BC190" s="40"/>
      <c r="BE190" s="8" t="s">
        <v>8</v>
      </c>
      <c r="BF190" s="24">
        <f ca="1">BF182+BR173*BH176/100</f>
        <v>-41.663000000000004</v>
      </c>
      <c r="BG190" s="24">
        <f ca="1">BG182+BR174*BH176/100</f>
        <v>-27.201999999999998</v>
      </c>
      <c r="BH190" s="24">
        <f t="shared" ref="BH190:BK190" ca="1" si="860">BH182</f>
        <v>-75.688999999999993</v>
      </c>
      <c r="BI190" s="24">
        <f t="shared" ca="1" si="860"/>
        <v>-26.73</v>
      </c>
      <c r="BJ190" s="24">
        <f t="shared" ca="1" si="860"/>
        <v>-4.3330000000000002</v>
      </c>
      <c r="BK190" s="24">
        <f t="shared" ca="1" si="860"/>
        <v>-6.375</v>
      </c>
      <c r="BL190" s="24">
        <f t="shared" ca="1" si="826"/>
        <v>-80.021999999999991</v>
      </c>
      <c r="BM190" s="24">
        <f t="shared" ca="1" si="827"/>
        <v>-33.105000000000004</v>
      </c>
      <c r="BN190" s="24">
        <f t="shared" ca="1" si="828"/>
        <v>-89.953499999999991</v>
      </c>
      <c r="BO190" s="24">
        <f t="shared" ca="1" si="804"/>
        <v>-57.111599999999996</v>
      </c>
      <c r="BP190" s="24">
        <f ca="1">IF($C$2&lt;=$C$3,BN190,BO190)</f>
        <v>-89.953499999999991</v>
      </c>
      <c r="BQ190" s="24">
        <f t="shared" ca="1" si="829"/>
        <v>-41.663000000000004</v>
      </c>
      <c r="BR190" s="24">
        <f t="shared" ca="1" si="830"/>
        <v>-117.15549999999999</v>
      </c>
      <c r="BS190" s="24">
        <f t="shared" ca="1" si="831"/>
        <v>62.751499999999993</v>
      </c>
      <c r="BU190" s="40"/>
      <c r="BW190" s="8" t="s">
        <v>8</v>
      </c>
      <c r="BX190" s="24">
        <f ca="1">BX182+CJ173*BZ176/100</f>
        <v>-61.329000000000008</v>
      </c>
      <c r="BY190" s="24">
        <f ca="1">BY182+CJ174*BZ176/100</f>
        <v>-39.76</v>
      </c>
      <c r="BZ190" s="24">
        <f t="shared" ref="BZ190:CC190" ca="1" si="861">BZ182</f>
        <v>-84.548000000000002</v>
      </c>
      <c r="CA190" s="24">
        <f t="shared" ca="1" si="861"/>
        <v>-29.773</v>
      </c>
      <c r="CB190" s="24">
        <f t="shared" ca="1" si="861"/>
        <v>-4.83</v>
      </c>
      <c r="CC190" s="24">
        <f t="shared" ca="1" si="861"/>
        <v>-7.1059999999999999</v>
      </c>
      <c r="CD190" s="24">
        <f t="shared" ca="1" si="832"/>
        <v>-89.378</v>
      </c>
      <c r="CE190" s="24">
        <f t="shared" ca="1" si="833"/>
        <v>-36.878999999999998</v>
      </c>
      <c r="CF190" s="24">
        <f t="shared" ca="1" si="834"/>
        <v>-100.4417</v>
      </c>
      <c r="CG190" s="24">
        <f t="shared" ca="1" si="805"/>
        <v>-63.692399999999992</v>
      </c>
      <c r="CH190" s="24">
        <f ca="1">IF($C$2&lt;=$C$3,CF190,CG190)</f>
        <v>-100.4417</v>
      </c>
      <c r="CI190" s="24">
        <f t="shared" ca="1" si="835"/>
        <v>-61.329000000000008</v>
      </c>
      <c r="CJ190" s="24">
        <f t="shared" ca="1" si="836"/>
        <v>-140.20169999999999</v>
      </c>
      <c r="CK190" s="24">
        <f t="shared" ca="1" si="837"/>
        <v>60.681699999999999</v>
      </c>
      <c r="CM190" s="40"/>
      <c r="CO190" s="8" t="s">
        <v>8</v>
      </c>
      <c r="CP190" s="24">
        <f ca="1">CP182+DB173*CR176/100</f>
        <v>-55.204000000000001</v>
      </c>
      <c r="CQ190" s="24">
        <f ca="1">CQ182+DB174*CR176/100</f>
        <v>-35.608000000000004</v>
      </c>
      <c r="CR190" s="24">
        <f t="shared" ref="CR190:CU190" ca="1" si="862">CR182</f>
        <v>-77.754999999999995</v>
      </c>
      <c r="CS190" s="24">
        <f t="shared" ca="1" si="862"/>
        <v>-27.402999999999999</v>
      </c>
      <c r="CT190" s="24">
        <f t="shared" ca="1" si="862"/>
        <v>-4.4400000000000004</v>
      </c>
      <c r="CU190" s="24">
        <f t="shared" ca="1" si="862"/>
        <v>-6.532</v>
      </c>
      <c r="CV190" s="24">
        <f t="shared" ca="1" si="838"/>
        <v>-82.194999999999993</v>
      </c>
      <c r="CW190" s="24">
        <f t="shared" ca="1" si="839"/>
        <v>-33.935000000000002</v>
      </c>
      <c r="CX190" s="24">
        <f t="shared" ca="1" si="840"/>
        <v>-92.375499999999988</v>
      </c>
      <c r="CY190" s="24">
        <f t="shared" ca="1" si="806"/>
        <v>-58.593499999999999</v>
      </c>
      <c r="CZ190" s="24">
        <f ca="1">IF($C$2&lt;=$C$3,CX190,CY190)</f>
        <v>-92.375499999999988</v>
      </c>
      <c r="DA190" s="24">
        <f t="shared" ca="1" si="841"/>
        <v>-55.204000000000001</v>
      </c>
      <c r="DB190" s="24">
        <f t="shared" ca="1" si="842"/>
        <v>-127.98349999999999</v>
      </c>
      <c r="DC190" s="24">
        <f t="shared" ca="1" si="843"/>
        <v>56.767499999999984</v>
      </c>
      <c r="DE190" s="40"/>
      <c r="DG190" s="8" t="s">
        <v>8</v>
      </c>
      <c r="DH190" s="24">
        <f ca="1">DH182+DT173*DJ176/100</f>
        <v>-48.308</v>
      </c>
      <c r="DI190" s="24">
        <f ca="1">DI182+DT174*DJ176/100</f>
        <v>-31.136000000000003</v>
      </c>
      <c r="DJ190" s="24">
        <f t="shared" ref="DJ190:DM190" ca="1" si="863">DJ182</f>
        <v>-77.754999999999995</v>
      </c>
      <c r="DK190" s="24">
        <f t="shared" ca="1" si="863"/>
        <v>-27.402999999999999</v>
      </c>
      <c r="DL190" s="24">
        <f t="shared" ca="1" si="863"/>
        <v>-4.4400000000000004</v>
      </c>
      <c r="DM190" s="24">
        <f t="shared" ca="1" si="863"/>
        <v>-6.532</v>
      </c>
      <c r="DN190" s="24">
        <f t="shared" ca="1" si="844"/>
        <v>-82.194999999999993</v>
      </c>
      <c r="DO190" s="24">
        <f t="shared" ca="1" si="845"/>
        <v>-33.935000000000002</v>
      </c>
      <c r="DP190" s="24">
        <f t="shared" ca="1" si="846"/>
        <v>-92.375499999999988</v>
      </c>
      <c r="DQ190" s="24">
        <f t="shared" ca="1" si="807"/>
        <v>-58.593499999999999</v>
      </c>
      <c r="DR190" s="24">
        <f ca="1">IF($C$2&lt;=$C$3,DP190,DQ190)</f>
        <v>-92.375499999999988</v>
      </c>
      <c r="DS190" s="24">
        <f t="shared" ca="1" si="847"/>
        <v>-48.308</v>
      </c>
      <c r="DT190" s="24">
        <f t="shared" ca="1" si="848"/>
        <v>-123.51149999999998</v>
      </c>
      <c r="DU190" s="24">
        <f t="shared" ca="1" si="849"/>
        <v>61.239499999999985</v>
      </c>
    </row>
    <row r="191" spans="1:125" s="21" customFormat="1" x14ac:dyDescent="0.35">
      <c r="C191" s="8" t="s">
        <v>58</v>
      </c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>
        <f ca="1">MIN(P172-F176/100,MAX(F175/100,O183))</f>
        <v>2.2429700388483846</v>
      </c>
      <c r="P191" s="24">
        <f ca="1">MIN(P172-F176/100,MAX(F175/100,P183))</f>
        <v>0.35</v>
      </c>
      <c r="Q191" s="24">
        <f ca="1">MIN(P172-F176/100,MAX(F175/100,Q183))</f>
        <v>3.9499999999999997</v>
      </c>
      <c r="S191" s="40"/>
      <c r="U191" s="8" t="s">
        <v>58</v>
      </c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>
        <f ca="1">MIN(AH172-X176/100,MAX(X175/100,AG183))</f>
        <v>1.6959773575815968</v>
      </c>
      <c r="AH191" s="24">
        <f ca="1">MIN(AH172-X176/100,MAX(X175/100,AH183))</f>
        <v>0.35</v>
      </c>
      <c r="AI191" s="24">
        <f ca="1">MIN(AH172-X176/100,MAX(X175/100,AI183))</f>
        <v>3.4499999999999997</v>
      </c>
      <c r="AK191" s="40"/>
      <c r="AM191" s="8" t="s">
        <v>58</v>
      </c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>
        <f ca="1">MIN(AZ172-AP176/100,MAX(AP175/100,AY183))</f>
        <v>1.5584103954081634</v>
      </c>
      <c r="AZ191" s="24">
        <f ca="1">MIN(AZ172-AP176/100,MAX(AP175/100,AZ183))</f>
        <v>0.35</v>
      </c>
      <c r="BA191" s="24">
        <f ca="1">MIN(AZ172-AP176/100,MAX(AP175/100,BA183))</f>
        <v>3.0500000000000003</v>
      </c>
      <c r="BC191" s="40"/>
      <c r="BE191" s="8" t="s">
        <v>58</v>
      </c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>
        <f ca="1">MIN(BR172-BH176/100,MAX(BH175/100,BQ183))</f>
        <v>1.6416727088167054</v>
      </c>
      <c r="BR191" s="24">
        <f ca="1">MIN(BR172-BH176/100,MAX(BH175/100,BR183))</f>
        <v>0.15</v>
      </c>
      <c r="BS191" s="24">
        <f ca="1">MIN(BR172-BH176/100,MAX(BH175/100,BS183))</f>
        <v>2.85</v>
      </c>
      <c r="BU191" s="40"/>
      <c r="BW191" s="8" t="s">
        <v>58</v>
      </c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>
        <f ca="1">MIN(CJ172-BZ176/100,MAX(BZ175/100,CI183))</f>
        <v>2.0713153242735611</v>
      </c>
      <c r="CJ191" s="24">
        <f ca="1">MIN(CJ172-BZ176/100,MAX(BZ175/100,CJ183))</f>
        <v>0.35</v>
      </c>
      <c r="CK191" s="24">
        <f ca="1">MIN(CJ172-BZ176/100,MAX(BZ175/100,CK183))</f>
        <v>3.85</v>
      </c>
      <c r="CM191" s="40"/>
      <c r="CO191" s="8" t="s">
        <v>58</v>
      </c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>
        <f ca="1">MIN(DB172-CR176/100,MAX(CR175/100,DA183))</f>
        <v>1.8489736401134313</v>
      </c>
      <c r="DB191" s="24">
        <f ca="1">MIN(DB172-CR176/100,MAX(CR175/100,DB183))</f>
        <v>0.35</v>
      </c>
      <c r="DC191" s="24">
        <f ca="1">MIN(DB172-CR176/100,MAX(CR175/100,DC183))</f>
        <v>3.45</v>
      </c>
      <c r="DE191" s="40"/>
      <c r="DG191" s="8" t="s">
        <v>58</v>
      </c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>
        <f ca="1">MIN(DT172-DJ176/100,MAX(DJ175/100,DS183))</f>
        <v>1.8489736401134313</v>
      </c>
      <c r="DT191" s="24">
        <f ca="1">MIN(DT172-DJ176/100,MAX(DJ175/100,DT183))</f>
        <v>0.35</v>
      </c>
      <c r="DU191" s="24">
        <f ca="1">MIN(DT172-DJ176/100,MAX(DJ175/100,DU183))</f>
        <v>3.25</v>
      </c>
    </row>
    <row r="192" spans="1:125" s="21" customFormat="1" x14ac:dyDescent="0.35">
      <c r="C192" s="8" t="s">
        <v>59</v>
      </c>
      <c r="O192" s="24">
        <f ca="1">O179+(P173*P172/2-(O179-O180)/P172)*O191-P173*O191^2/2</f>
        <v>14.770193561799118</v>
      </c>
      <c r="P192" s="24">
        <f ca="1">P179+(P174*P172/2-(P179-P180)/P172)*P191-P174*P191^2/2</f>
        <v>183.82545058139533</v>
      </c>
      <c r="Q192" s="24">
        <f ca="1">Q179+(P174*P172/2-(Q179-Q180)/P172)*Q191-P174*Q191^2/2</f>
        <v>166.2181203488372</v>
      </c>
      <c r="S192" s="40"/>
      <c r="U192" s="8" t="s">
        <v>59</v>
      </c>
      <c r="AG192" s="24">
        <f ca="1">AG179+(AH173*AH172/2-(AG179-AG180)/AH172)*AG191-AH173*AG191^2/2</f>
        <v>10.086204585533444</v>
      </c>
      <c r="AH192" s="24">
        <f ca="1">AH179+(AH174*AH172/2-(AH179-AH180)/AH172)*AH191-AH174*AH191^2/2</f>
        <v>175.28294342105266</v>
      </c>
      <c r="AI192" s="24">
        <f ca="1">AI179+(AH174*AH172/2-(AI179-AI180)/AH172)*AI191-AH174*AI191^2/2</f>
        <v>171.4521539473684</v>
      </c>
      <c r="AK192" s="40"/>
      <c r="AM192" s="8" t="s">
        <v>59</v>
      </c>
      <c r="AY192" s="24">
        <f ca="1">AY179+(AZ173*AZ172/2-(AY179-AY180)/AZ172)*AY191-AZ173*AY191^2/2</f>
        <v>18.143402026118068</v>
      </c>
      <c r="AZ192" s="24">
        <f ca="1">AZ179+(AZ174*AZ172/2-(AZ179-AZ180)/AZ172)*AZ191-AZ174*AZ191^2/2</f>
        <v>150.02368281250003</v>
      </c>
      <c r="BA192" s="24">
        <f ca="1">BA179+(AZ174*AZ172/2-(BA179-BA180)/AZ172)*BA191-AZ174*BA191^2/2</f>
        <v>69.057070312500016</v>
      </c>
      <c r="BC192" s="40"/>
      <c r="BE192" s="8" t="s">
        <v>59</v>
      </c>
      <c r="BQ192" s="24">
        <f ca="1">BQ179+(BR173*BR172/2-(BQ179-BQ180)/BR172)*BQ191-BR173*BQ191^2/2</f>
        <v>12.814339236740501</v>
      </c>
      <c r="BR192" s="24">
        <f ca="1">BR179+(BR174*BR172/2-(BR179-BR180)/BR172)*BR191-BR174*BR191^2/2</f>
        <v>68.618589062500007</v>
      </c>
      <c r="BS192" s="24">
        <f ca="1">BS179+(BR174*BR172/2-(BS179-BS180)/BR172)*BS191-BR174*BS191^2/2</f>
        <v>149.71235781250004</v>
      </c>
      <c r="BU192" s="40"/>
      <c r="BW192" s="8" t="s">
        <v>59</v>
      </c>
      <c r="CI192" s="24">
        <f ca="1">CI179+(CJ173*CJ172/2-(CI179-CI180)/CJ172)*CI191-CJ173*CI191^2/2</f>
        <v>27.009585255115198</v>
      </c>
      <c r="CJ192" s="24">
        <f ca="1">CJ179+(CJ174*CJ172/2-(CJ179-CJ180)/CJ172)*CJ191-CJ174*CJ191^2/2</f>
        <v>160.17380833333334</v>
      </c>
      <c r="CK192" s="24">
        <f ca="1">CK179+(CJ174*CJ172/2-(CK179-CK180)/CJ172)*CK191-CJ174*CK191^2/2</f>
        <v>157.86404166666659</v>
      </c>
      <c r="CM192" s="40"/>
      <c r="CO192" s="8" t="s">
        <v>59</v>
      </c>
      <c r="DA192" s="24">
        <f ca="1">DA179+(DB173*DB172/2-(DA179-DA180)/DB172)*DA191-DB173*DA191^2/2</f>
        <v>25.587448716423538</v>
      </c>
      <c r="DB192" s="24">
        <f ca="1">DB179+(DB174*DB172/2-(DB179-DB180)/DB172)*DB191-DB174*DB191^2/2</f>
        <v>148.30127916666663</v>
      </c>
      <c r="DC192" s="24">
        <f ca="1">DC179+(DB174*DB172/2-(DC179-DC180)/DB172)*DC191-DB174*DC191^2/2</f>
        <v>117.46244583333333</v>
      </c>
      <c r="DE192" s="40"/>
      <c r="DG192" s="8" t="s">
        <v>59</v>
      </c>
      <c r="DS192" s="24">
        <f ca="1">DS179+(DT173*DT172/2-(DS179-DS180)/DT172)*DS191-DT173*DS191^2/2</f>
        <v>25.587448716423538</v>
      </c>
      <c r="DT192" s="24">
        <f ca="1">DT179+(DT174*DT172/2-(DT179-DT180)/DT172)*DT191-DT174*DT191^2/2</f>
        <v>148.30127916666663</v>
      </c>
      <c r="DU192" s="24">
        <f ca="1">DU179+(DT174*DT172/2-(DU179-DU180)/DT172)*DU191-DT174*DU191^2/2</f>
        <v>105.66150694444441</v>
      </c>
    </row>
    <row r="193" spans="1:126" s="21" customFormat="1" x14ac:dyDescent="0.35">
      <c r="A193" s="22" t="s">
        <v>38</v>
      </c>
      <c r="S193" s="35" t="s">
        <v>38</v>
      </c>
      <c r="AK193" s="35" t="s">
        <v>38</v>
      </c>
      <c r="BC193" s="35" t="s">
        <v>38</v>
      </c>
      <c r="BU193" s="35" t="s">
        <v>38</v>
      </c>
      <c r="CM193" s="35" t="s">
        <v>38</v>
      </c>
      <c r="DE193" s="35" t="s">
        <v>38</v>
      </c>
    </row>
    <row r="194" spans="1:126" s="21" customFormat="1" x14ac:dyDescent="0.35">
      <c r="A194" s="8" t="s">
        <v>44</v>
      </c>
      <c r="D194" s="23" t="s">
        <v>32</v>
      </c>
      <c r="E194" s="23" t="s">
        <v>51</v>
      </c>
      <c r="F194" s="23" t="s">
        <v>52</v>
      </c>
      <c r="G194" s="23" t="s">
        <v>60</v>
      </c>
      <c r="H194" s="23" t="s">
        <v>61</v>
      </c>
      <c r="I194" s="23" t="s">
        <v>62</v>
      </c>
      <c r="J194" s="23" t="s">
        <v>63</v>
      </c>
      <c r="K194" s="23"/>
      <c r="M194" s="23"/>
      <c r="N194" s="23"/>
      <c r="O194" s="23"/>
      <c r="P194" s="23"/>
      <c r="Q194" s="23"/>
      <c r="R194" s="23"/>
      <c r="S194" s="39" t="s">
        <v>44</v>
      </c>
      <c r="V194" s="23" t="s">
        <v>32</v>
      </c>
      <c r="W194" s="23" t="s">
        <v>51</v>
      </c>
      <c r="X194" s="23" t="s">
        <v>52</v>
      </c>
      <c r="Y194" s="23" t="s">
        <v>60</v>
      </c>
      <c r="Z194" s="23" t="s">
        <v>61</v>
      </c>
      <c r="AA194" s="23" t="s">
        <v>62</v>
      </c>
      <c r="AB194" s="23" t="s">
        <v>63</v>
      </c>
      <c r="AC194" s="23"/>
      <c r="AE194" s="23"/>
      <c r="AF194" s="23"/>
      <c r="AG194" s="23"/>
      <c r="AH194" s="23"/>
      <c r="AI194" s="23"/>
      <c r="AJ194" s="23"/>
      <c r="AK194" s="39" t="s">
        <v>44</v>
      </c>
      <c r="AN194" s="23" t="s">
        <v>32</v>
      </c>
      <c r="AO194" s="23" t="s">
        <v>51</v>
      </c>
      <c r="AP194" s="23" t="s">
        <v>52</v>
      </c>
      <c r="AQ194" s="23" t="s">
        <v>60</v>
      </c>
      <c r="AR194" s="23" t="s">
        <v>61</v>
      </c>
      <c r="AS194" s="23" t="s">
        <v>62</v>
      </c>
      <c r="AT194" s="23" t="s">
        <v>63</v>
      </c>
      <c r="AU194" s="23"/>
      <c r="AW194" s="23"/>
      <c r="AX194" s="23"/>
      <c r="AY194" s="23"/>
      <c r="AZ194" s="23"/>
      <c r="BA194" s="23"/>
      <c r="BB194" s="23"/>
      <c r="BC194" s="39" t="s">
        <v>44</v>
      </c>
      <c r="BF194" s="23" t="s">
        <v>32</v>
      </c>
      <c r="BG194" s="23" t="s">
        <v>51</v>
      </c>
      <c r="BH194" s="23" t="s">
        <v>52</v>
      </c>
      <c r="BI194" s="23" t="s">
        <v>60</v>
      </c>
      <c r="BJ194" s="23" t="s">
        <v>61</v>
      </c>
      <c r="BK194" s="23" t="s">
        <v>62</v>
      </c>
      <c r="BL194" s="23" t="s">
        <v>63</v>
      </c>
      <c r="BM194" s="23"/>
      <c r="BO194" s="23"/>
      <c r="BP194" s="23"/>
      <c r="BQ194" s="23"/>
      <c r="BR194" s="23"/>
      <c r="BS194" s="23"/>
      <c r="BT194" s="23"/>
      <c r="BU194" s="39" t="s">
        <v>44</v>
      </c>
      <c r="BX194" s="23" t="s">
        <v>32</v>
      </c>
      <c r="BY194" s="23" t="s">
        <v>51</v>
      </c>
      <c r="BZ194" s="23" t="s">
        <v>52</v>
      </c>
      <c r="CA194" s="23" t="s">
        <v>60</v>
      </c>
      <c r="CB194" s="23" t="s">
        <v>61</v>
      </c>
      <c r="CC194" s="23" t="s">
        <v>62</v>
      </c>
      <c r="CD194" s="23" t="s">
        <v>63</v>
      </c>
      <c r="CE194" s="23"/>
      <c r="CG194" s="23"/>
      <c r="CH194" s="23"/>
      <c r="CI194" s="23"/>
      <c r="CJ194" s="23"/>
      <c r="CK194" s="23"/>
      <c r="CL194" s="23"/>
      <c r="CM194" s="39" t="s">
        <v>44</v>
      </c>
      <c r="CP194" s="23" t="s">
        <v>32</v>
      </c>
      <c r="CQ194" s="23" t="s">
        <v>51</v>
      </c>
      <c r="CR194" s="23" t="s">
        <v>52</v>
      </c>
      <c r="CS194" s="23" t="s">
        <v>60</v>
      </c>
      <c r="CT194" s="23" t="s">
        <v>61</v>
      </c>
      <c r="CU194" s="23" t="s">
        <v>62</v>
      </c>
      <c r="CV194" s="23" t="s">
        <v>63</v>
      </c>
      <c r="CW194" s="23"/>
      <c r="CY194" s="23"/>
      <c r="CZ194" s="23"/>
      <c r="DA194" s="23"/>
      <c r="DB194" s="23"/>
      <c r="DC194" s="23"/>
      <c r="DD194" s="23"/>
      <c r="DE194" s="39" t="s">
        <v>44</v>
      </c>
      <c r="DH194" s="23" t="s">
        <v>32</v>
      </c>
      <c r="DI194" s="23" t="s">
        <v>51</v>
      </c>
      <c r="DJ194" s="23" t="s">
        <v>52</v>
      </c>
      <c r="DK194" s="23" t="s">
        <v>60</v>
      </c>
      <c r="DL194" s="23" t="s">
        <v>61</v>
      </c>
      <c r="DM194" s="23" t="s">
        <v>62</v>
      </c>
      <c r="DN194" s="23" t="s">
        <v>63</v>
      </c>
      <c r="DO194" s="23"/>
      <c r="DQ194" s="23"/>
      <c r="DR194" s="23"/>
      <c r="DS194" s="23"/>
      <c r="DT194" s="23"/>
      <c r="DU194" s="23"/>
      <c r="DV194" s="23"/>
    </row>
    <row r="195" spans="1:126" x14ac:dyDescent="0.35">
      <c r="A195" s="8" t="str">
        <f ca="1">B172</f>
        <v>21-22</v>
      </c>
      <c r="C195" s="8" t="s">
        <v>11</v>
      </c>
      <c r="D195" s="29">
        <f ca="1">O187</f>
        <v>-16.548199999999998</v>
      </c>
      <c r="E195" s="29">
        <f t="shared" ref="E195:E196" ca="1" si="864">P187</f>
        <v>183.82538546511628</v>
      </c>
      <c r="F195" s="29">
        <f t="shared" ref="F195:F196" ca="1" si="865">Q187</f>
        <v>-206.57433546511626</v>
      </c>
      <c r="G195" s="29">
        <f ca="1">MIN(D195:F195)</f>
        <v>-206.57433546511626</v>
      </c>
      <c r="H195" s="29">
        <f ca="1">MAX(D195:F195)</f>
        <v>183.82538546511628</v>
      </c>
      <c r="I195" s="33">
        <f ca="1">-G195/0.9/(F173-F174)/$N$3*1000</f>
        <v>10.474448226846722</v>
      </c>
      <c r="J195" s="33">
        <f ca="1">H195/0.9/(F173-F174)/$N$3*1000</f>
        <v>9.3209520848714167</v>
      </c>
      <c r="K195" s="17" t="s">
        <v>64</v>
      </c>
      <c r="L195" s="21"/>
      <c r="M195" s="29"/>
      <c r="N195" s="29"/>
      <c r="O195" s="29"/>
      <c r="P195" s="29"/>
      <c r="Q195" s="29"/>
      <c r="R195" s="29"/>
      <c r="S195" s="39" t="str">
        <f ca="1">T172</f>
        <v>22-23</v>
      </c>
      <c r="U195" s="8" t="s">
        <v>11</v>
      </c>
      <c r="V195" s="29">
        <f ca="1">AG187</f>
        <v>-5.7475500000000004</v>
      </c>
      <c r="W195" s="29">
        <f t="shared" ref="W195:W196" ca="1" si="866">AH187</f>
        <v>175.28299868421055</v>
      </c>
      <c r="X195" s="29">
        <f t="shared" ref="X195:X196" ca="1" si="867">AI187</f>
        <v>-184.75834868421055</v>
      </c>
      <c r="Y195" s="29">
        <f ca="1">MIN(V195:X195)</f>
        <v>-184.75834868421055</v>
      </c>
      <c r="Z195" s="29">
        <f ca="1">MAX(V195:X195)</f>
        <v>175.28299868421055</v>
      </c>
      <c r="AA195" s="33">
        <f ca="1">-Y195/0.9/(X173-X174)/$N$3*1000</f>
        <v>9.3682584209366002</v>
      </c>
      <c r="AB195" s="33">
        <f ca="1">Z195/0.9/(X173-X174)/$N$3*1000</f>
        <v>8.8878063706720507</v>
      </c>
      <c r="AC195" s="17" t="s">
        <v>64</v>
      </c>
      <c r="AD195" s="21"/>
      <c r="AE195" s="29"/>
      <c r="AF195" s="29"/>
      <c r="AG195" s="29"/>
      <c r="AH195" s="29"/>
      <c r="AI195" s="29"/>
      <c r="AJ195" s="29"/>
      <c r="AK195" s="39" t="str">
        <f ca="1">AL172</f>
        <v>23-24</v>
      </c>
      <c r="AM195" s="8" t="s">
        <v>11</v>
      </c>
      <c r="AN195" s="29">
        <f ca="1">AY187</f>
        <v>-10.477499999999996</v>
      </c>
      <c r="AO195" s="29">
        <f t="shared" ref="AO195:AO196" ca="1" si="868">AZ187</f>
        <v>150.0235734375</v>
      </c>
      <c r="AP195" s="29">
        <f t="shared" ref="AP195:AP196" ca="1" si="869">BA187</f>
        <v>-163.87077343749999</v>
      </c>
      <c r="AQ195" s="29">
        <f ca="1">MIN(AN195:AP195)</f>
        <v>-163.87077343749999</v>
      </c>
      <c r="AR195" s="29">
        <f ca="1">MAX(AN195:AP195)</f>
        <v>150.0235734375</v>
      </c>
      <c r="AS195" s="33">
        <f ca="1">-AQ195/0.9/(AP173-AP174)/$N$3*1000</f>
        <v>8.3091441557815244</v>
      </c>
      <c r="AT195" s="33">
        <f ca="1">AR195/0.9/(AP173-AP174)/$N$3*1000</f>
        <v>7.6070154079861112</v>
      </c>
      <c r="AU195" s="17" t="s">
        <v>64</v>
      </c>
      <c r="AV195" s="21"/>
      <c r="AW195" s="29"/>
      <c r="AX195" s="29"/>
      <c r="AY195" s="29"/>
      <c r="AZ195" s="29"/>
      <c r="BA195" s="29"/>
      <c r="BB195" s="29"/>
      <c r="BC195" s="39" t="str">
        <f ca="1">BD172</f>
        <v>24-25</v>
      </c>
      <c r="BE195" s="8" t="s">
        <v>11</v>
      </c>
      <c r="BF195" s="29">
        <f ca="1">BQ187</f>
        <v>-25.546150000000001</v>
      </c>
      <c r="BG195" s="29">
        <f t="shared" ref="BG195:BG196" ca="1" si="870">BR187</f>
        <v>68.618664062499988</v>
      </c>
      <c r="BH195" s="29">
        <f t="shared" ref="BH195:BH196" ca="1" si="871">BS187</f>
        <v>-101.21856406250001</v>
      </c>
      <c r="BI195" s="29">
        <f ca="1">MIN(BF195:BH195)</f>
        <v>-101.21856406250001</v>
      </c>
      <c r="BJ195" s="29">
        <f ca="1">MAX(BF195:BH195)</f>
        <v>68.618664062499988</v>
      </c>
      <c r="BK195" s="33">
        <f ca="1">-BI195/0.9/(BH173-BH174)/$N$3*1000</f>
        <v>5.1323345975253529</v>
      </c>
      <c r="BL195" s="33">
        <f ca="1">BJ195/0.9/(BH173-BH174)/$N$3*1000</f>
        <v>3.4793414317405196</v>
      </c>
      <c r="BM195" s="17" t="s">
        <v>64</v>
      </c>
      <c r="BN195" s="21"/>
      <c r="BO195" s="29"/>
      <c r="BP195" s="29"/>
      <c r="BQ195" s="29"/>
      <c r="BR195" s="29"/>
      <c r="BS195" s="29"/>
      <c r="BT195" s="29"/>
      <c r="BU195" s="39" t="str">
        <f ca="1">BV172</f>
        <v>25-26</v>
      </c>
      <c r="BW195" s="8" t="s">
        <v>11</v>
      </c>
      <c r="BX195" s="29">
        <f ca="1">CI187</f>
        <v>-24.071250000000003</v>
      </c>
      <c r="BY195" s="29">
        <f t="shared" ref="BY195:BY196" ca="1" si="872">CJ187</f>
        <v>160.17397500000001</v>
      </c>
      <c r="BZ195" s="29">
        <f t="shared" ref="BZ195:BZ196" ca="1" si="873">CK187</f>
        <v>-191.47487500000003</v>
      </c>
      <c r="CA195" s="29">
        <f ca="1">MIN(BX195:BZ195)</f>
        <v>-191.47487500000003</v>
      </c>
      <c r="CB195" s="29">
        <f ca="1">MAX(BX195:BZ195)</f>
        <v>160.17397500000001</v>
      </c>
      <c r="CC195" s="33">
        <f ca="1">-CA195/0.9/(BZ173-BZ174)/$N$3*1000</f>
        <v>9.7088230268959421</v>
      </c>
      <c r="CD195" s="33">
        <f ca="1">CB195/0.9/(BZ173-BZ174)/$N$3*1000</f>
        <v>8.1216962632275145</v>
      </c>
      <c r="CE195" s="17" t="s">
        <v>64</v>
      </c>
      <c r="CF195" s="21"/>
      <c r="CG195" s="29"/>
      <c r="CH195" s="29"/>
      <c r="CI195" s="29"/>
      <c r="CJ195" s="29"/>
      <c r="CK195" s="29"/>
      <c r="CL195" s="29"/>
      <c r="CM195" s="39" t="str">
        <f ca="1">CN172</f>
        <v>26-27</v>
      </c>
      <c r="CO195" s="8" t="s">
        <v>11</v>
      </c>
      <c r="CP195" s="29">
        <f ca="1">DA187</f>
        <v>-13.149699999999996</v>
      </c>
      <c r="CQ195" s="29">
        <f t="shared" ref="CQ195:CQ196" ca="1" si="874">DB187</f>
        <v>148.30114305555557</v>
      </c>
      <c r="CR195" s="29">
        <f t="shared" ref="CR195:CR196" ca="1" si="875">DC187</f>
        <v>-165.96044305555554</v>
      </c>
      <c r="CS195" s="29">
        <f ca="1">MIN(CP195:CR195)</f>
        <v>-165.96044305555554</v>
      </c>
      <c r="CT195" s="29">
        <f ca="1">MAX(CP195:CR195)</f>
        <v>148.30114305555557</v>
      </c>
      <c r="CU195" s="33">
        <f ca="1">-CS195/0.9/(CR173-CR174)/$N$3*1000</f>
        <v>8.4151018304183793</v>
      </c>
      <c r="CV195" s="33">
        <f ca="1">CT195/0.9/(CR173-CR174)/$N$3*1000</f>
        <v>7.5196787704536545</v>
      </c>
      <c r="CW195" s="17" t="s">
        <v>64</v>
      </c>
      <c r="CX195" s="21"/>
      <c r="CY195" s="29"/>
      <c r="CZ195" s="29"/>
      <c r="DA195" s="29"/>
      <c r="DB195" s="29"/>
      <c r="DC195" s="29"/>
      <c r="DD195" s="29"/>
      <c r="DE195" s="39" t="str">
        <f ca="1">DF172</f>
        <v>-</v>
      </c>
      <c r="DG195" s="8" t="s">
        <v>11</v>
      </c>
      <c r="DH195" s="29">
        <f ca="1">DS187</f>
        <v>-13.149699999999996</v>
      </c>
      <c r="DI195" s="29">
        <f t="shared" ref="DI195:DI196" ca="1" si="876">DT187</f>
        <v>148.30114305555557</v>
      </c>
      <c r="DJ195" s="29">
        <f t="shared" ref="DJ195:DJ196" ca="1" si="877">DU187</f>
        <v>-165.96044305555554</v>
      </c>
      <c r="DK195" s="29">
        <f ca="1">MIN(DH195:DJ195)</f>
        <v>-165.96044305555554</v>
      </c>
      <c r="DL195" s="29">
        <f ca="1">MAX(DH195:DJ195)</f>
        <v>148.30114305555557</v>
      </c>
      <c r="DM195" s="33">
        <f ca="1">-DK195/0.9/(DJ173-DJ174)/$N$3*1000</f>
        <v>8.4151018304183793</v>
      </c>
      <c r="DN195" s="33">
        <f ca="1">DL195/0.9/(DJ173-DJ174)/$N$3*1000</f>
        <v>7.5196787704536545</v>
      </c>
      <c r="DO195" s="17" t="s">
        <v>64</v>
      </c>
      <c r="DP195" s="21"/>
      <c r="DQ195" s="29"/>
      <c r="DR195" s="29"/>
      <c r="DS195" s="29"/>
      <c r="DT195" s="29"/>
      <c r="DU195" s="29"/>
      <c r="DV195" s="29"/>
    </row>
    <row r="196" spans="1:126" x14ac:dyDescent="0.35">
      <c r="A196" s="22" t="s">
        <v>23</v>
      </c>
      <c r="C196" s="8" t="s">
        <v>10</v>
      </c>
      <c r="D196" s="29">
        <f ca="1">O188</f>
        <v>-10.697699999999999</v>
      </c>
      <c r="E196" s="29">
        <f t="shared" ca="1" si="864"/>
        <v>-182.24073546511624</v>
      </c>
      <c r="F196" s="29">
        <f t="shared" ca="1" si="865"/>
        <v>166.21818546511622</v>
      </c>
      <c r="G196" s="29">
        <f ca="1">MIN(D196:F196)</f>
        <v>-182.24073546511624</v>
      </c>
      <c r="H196" s="29">
        <f ca="1">MAX(D196:F196)</f>
        <v>166.21818546511622</v>
      </c>
      <c r="I196" s="33">
        <f ca="1">-G196/0.9/(F173-F174)/$N$3*1000</f>
        <v>9.2406016660001598</v>
      </c>
      <c r="J196" s="33">
        <f ca="1">H196/0.9/(F173-F174)/$N$3*1000</f>
        <v>8.4281707797567726</v>
      </c>
      <c r="K196" s="32" t="s">
        <v>65</v>
      </c>
      <c r="L196" s="21"/>
      <c r="M196" s="29"/>
      <c r="N196" s="29"/>
      <c r="O196" s="29"/>
      <c r="P196" s="29"/>
      <c r="Q196" s="29"/>
      <c r="R196" s="29"/>
      <c r="S196" s="35" t="s">
        <v>23</v>
      </c>
      <c r="U196" s="8" t="s">
        <v>10</v>
      </c>
      <c r="V196" s="29">
        <f ca="1">AG188</f>
        <v>-16.803349999999998</v>
      </c>
      <c r="W196" s="29">
        <f t="shared" ca="1" si="866"/>
        <v>-193.78124868421054</v>
      </c>
      <c r="X196" s="29">
        <f t="shared" ca="1" si="867"/>
        <v>171.45209868421051</v>
      </c>
      <c r="Y196" s="29">
        <f ca="1">MIN(V196:X196)</f>
        <v>-193.78124868421054</v>
      </c>
      <c r="Z196" s="29">
        <f ca="1">MAX(V196:X196)</f>
        <v>171.45209868421051</v>
      </c>
      <c r="AA196" s="33">
        <f ca="1">-Y196/0.9/(X173-X174)/$N$3*1000</f>
        <v>9.8257687824886286</v>
      </c>
      <c r="AB196" s="33">
        <f ca="1">Z196/0.9/(X173-X174)/$N$3*1000</f>
        <v>8.6935587957161413</v>
      </c>
      <c r="AC196" s="32" t="s">
        <v>65</v>
      </c>
      <c r="AD196" s="21"/>
      <c r="AE196" s="29"/>
      <c r="AF196" s="29"/>
      <c r="AG196" s="29"/>
      <c r="AH196" s="29"/>
      <c r="AI196" s="29"/>
      <c r="AJ196" s="29"/>
      <c r="AK196" s="35" t="s">
        <v>23</v>
      </c>
      <c r="AM196" s="8" t="s">
        <v>10</v>
      </c>
      <c r="AN196" s="29">
        <f ca="1">AY188</f>
        <v>-25.4635</v>
      </c>
      <c r="AO196" s="29">
        <f t="shared" ca="1" si="868"/>
        <v>-83.890073437500007</v>
      </c>
      <c r="AP196" s="29">
        <f t="shared" ca="1" si="869"/>
        <v>51.101673437500011</v>
      </c>
      <c r="AQ196" s="29">
        <f ca="1">MIN(AN196:AP196)</f>
        <v>-83.890073437500007</v>
      </c>
      <c r="AR196" s="29">
        <f ca="1">MAX(AN196:AP196)</f>
        <v>51.101673437500011</v>
      </c>
      <c r="AS196" s="33">
        <f ca="1">-AQ196/0.9/(AP173-AP174)/$N$3*1000</f>
        <v>4.2536853815310849</v>
      </c>
      <c r="AT196" s="33">
        <f ca="1">AR196/0.9/(AP173-AP174)/$N$3*1000</f>
        <v>2.5911342351466056</v>
      </c>
      <c r="AU196" s="32" t="s">
        <v>65</v>
      </c>
      <c r="AV196" s="21"/>
      <c r="AW196" s="29"/>
      <c r="AX196" s="29"/>
      <c r="AY196" s="29"/>
      <c r="AZ196" s="29"/>
      <c r="BA196" s="29"/>
      <c r="BB196" s="29"/>
      <c r="BC196" s="35" t="s">
        <v>23</v>
      </c>
      <c r="BE196" s="8" t="s">
        <v>10</v>
      </c>
      <c r="BF196" s="29">
        <f ca="1">BQ188</f>
        <v>-12.357049999999997</v>
      </c>
      <c r="BG196" s="29">
        <f t="shared" ca="1" si="870"/>
        <v>-184.19246406250002</v>
      </c>
      <c r="BH196" s="29">
        <f t="shared" ca="1" si="871"/>
        <v>167.7029640625</v>
      </c>
      <c r="BI196" s="29">
        <f ca="1">MIN(BF196:BH196)</f>
        <v>-184.19246406250002</v>
      </c>
      <c r="BJ196" s="29">
        <f ca="1">MAX(BF196:BH196)</f>
        <v>167.7029640625</v>
      </c>
      <c r="BK196" s="33">
        <f ca="1">-BI196/0.9/(BH173-BH174)/$N$3*1000</f>
        <v>9.3395649767140654</v>
      </c>
      <c r="BL196" s="33">
        <f ca="1">BJ196/0.9/(BH173-BH174)/$N$3*1000</f>
        <v>8.5034571724812587</v>
      </c>
      <c r="BM196" s="32" t="s">
        <v>65</v>
      </c>
      <c r="BN196" s="21"/>
      <c r="BO196" s="29"/>
      <c r="BP196" s="29"/>
      <c r="BQ196" s="29"/>
      <c r="BR196" s="29"/>
      <c r="BS196" s="29"/>
      <c r="BT196" s="29"/>
      <c r="BU196" s="35" t="s">
        <v>23</v>
      </c>
      <c r="BW196" s="8" t="s">
        <v>10</v>
      </c>
      <c r="BX196" s="29">
        <f ca="1">CI188</f>
        <v>-27.53295</v>
      </c>
      <c r="BY196" s="29">
        <f t="shared" ca="1" si="872"/>
        <v>-193.57877499999998</v>
      </c>
      <c r="BZ196" s="29">
        <f t="shared" ca="1" si="873"/>
        <v>157.86387499999998</v>
      </c>
      <c r="CA196" s="29">
        <f ca="1">MIN(BX196:BZ196)</f>
        <v>-193.57877499999998</v>
      </c>
      <c r="CB196" s="29">
        <f ca="1">MAX(BX196:BZ196)</f>
        <v>157.86387499999998</v>
      </c>
      <c r="CC196" s="33">
        <f ca="1">-CA196/0.9/(BZ173-BZ174)/$N$3*1000</f>
        <v>9.8155022597001746</v>
      </c>
      <c r="CD196" s="33">
        <f ca="1">CB196/0.9/(BZ173-BZ174)/$N$3*1000</f>
        <v>8.0045615630511442</v>
      </c>
      <c r="CE196" s="32" t="s">
        <v>65</v>
      </c>
      <c r="CF196" s="21"/>
      <c r="CG196" s="29"/>
      <c r="CH196" s="29"/>
      <c r="CI196" s="29"/>
      <c r="CJ196" s="29"/>
      <c r="CK196" s="29"/>
      <c r="CL196" s="29"/>
      <c r="CM196" s="35" t="s">
        <v>23</v>
      </c>
      <c r="CO196" s="8" t="s">
        <v>10</v>
      </c>
      <c r="CP196" s="29">
        <f ca="1">DA188</f>
        <v>-18.603499999999997</v>
      </c>
      <c r="CQ196" s="29">
        <f t="shared" ca="1" si="874"/>
        <v>-122.53374305555555</v>
      </c>
      <c r="CR196" s="29">
        <f t="shared" ca="1" si="875"/>
        <v>98.987243055555538</v>
      </c>
      <c r="CS196" s="29">
        <f ca="1">MIN(CP196:CR196)</f>
        <v>-122.53374305555555</v>
      </c>
      <c r="CT196" s="29">
        <f ca="1">MAX(CP196:CR196)</f>
        <v>98.987243055555538</v>
      </c>
      <c r="CU196" s="33">
        <f ca="1">-CS196/0.9/(CR173-CR174)/$N$3*1000</f>
        <v>6.213130710488926</v>
      </c>
      <c r="CV196" s="33">
        <f ca="1">CT196/0.9/(CR173-CR174)/$N$3*1000</f>
        <v>5.0191944230109717</v>
      </c>
      <c r="CW196" s="32" t="s">
        <v>65</v>
      </c>
      <c r="CX196" s="21"/>
      <c r="CY196" s="29"/>
      <c r="CZ196" s="29"/>
      <c r="DA196" s="29"/>
      <c r="DB196" s="29"/>
      <c r="DC196" s="29"/>
      <c r="DD196" s="29"/>
      <c r="DE196" s="35" t="s">
        <v>23</v>
      </c>
      <c r="DG196" s="8" t="s">
        <v>10</v>
      </c>
      <c r="DH196" s="29">
        <f ca="1">DS188</f>
        <v>-8.2522999999999982</v>
      </c>
      <c r="DI196" s="29">
        <f t="shared" ca="1" si="876"/>
        <v>-115.85934305555554</v>
      </c>
      <c r="DJ196" s="29">
        <f t="shared" ca="1" si="877"/>
        <v>105.66164305555554</v>
      </c>
      <c r="DK196" s="29">
        <f ca="1">MIN(DH196:DJ196)</f>
        <v>-115.85934305555554</v>
      </c>
      <c r="DL196" s="29">
        <f ca="1">MAX(DH196:DJ196)</f>
        <v>105.66164305555554</v>
      </c>
      <c r="DM196" s="33">
        <f ca="1">-DK196/0.9/(DJ173-DJ174)/$N$3*1000</f>
        <v>5.8747021390603562</v>
      </c>
      <c r="DN196" s="33">
        <f ca="1">DL196/0.9/(DJ173-DJ174)/$N$3*1000</f>
        <v>5.3576229944395442</v>
      </c>
      <c r="DO196" s="32" t="s">
        <v>65</v>
      </c>
      <c r="DP196" s="21"/>
      <c r="DQ196" s="29"/>
      <c r="DR196" s="29"/>
      <c r="DS196" s="29"/>
      <c r="DT196" s="29"/>
      <c r="DU196" s="29"/>
      <c r="DV196" s="29"/>
    </row>
    <row r="197" spans="1:126" x14ac:dyDescent="0.35">
      <c r="A197" s="8">
        <f>B173</f>
        <v>1</v>
      </c>
      <c r="C197" s="8" t="s">
        <v>66</v>
      </c>
      <c r="D197" s="29">
        <f ca="1">O192</f>
        <v>14.770193561799118</v>
      </c>
      <c r="E197" s="29">
        <f t="shared" ref="E197" ca="1" si="878">P192</f>
        <v>183.82545058139533</v>
      </c>
      <c r="F197" s="29">
        <f t="shared" ref="F197" ca="1" si="879">Q192</f>
        <v>166.2181203488372</v>
      </c>
      <c r="G197" s="30"/>
      <c r="H197" s="29">
        <f ca="1">MAX(D197:F197)</f>
        <v>183.82545058139533</v>
      </c>
      <c r="I197" s="31"/>
      <c r="J197" s="33">
        <f ca="1">H197/0.9/(F173-F174)/$N$3*1000</f>
        <v>9.3209553866227779</v>
      </c>
      <c r="K197" s="29"/>
      <c r="L197" s="21"/>
      <c r="M197" s="29"/>
      <c r="N197" s="29"/>
      <c r="O197" s="29"/>
      <c r="P197" s="29"/>
      <c r="Q197" s="29"/>
      <c r="R197" s="29"/>
      <c r="S197" s="39">
        <f>T173</f>
        <v>1</v>
      </c>
      <c r="U197" s="8" t="s">
        <v>66</v>
      </c>
      <c r="V197" s="29">
        <f ca="1">AG192</f>
        <v>10.086204585533444</v>
      </c>
      <c r="W197" s="29">
        <f t="shared" ref="W197" ca="1" si="880">AH192</f>
        <v>175.28294342105266</v>
      </c>
      <c r="X197" s="29">
        <f t="shared" ref="X197" ca="1" si="881">AI192</f>
        <v>171.4521539473684</v>
      </c>
      <c r="Y197" s="30"/>
      <c r="Z197" s="29">
        <f ca="1">MAX(V197:X197)</f>
        <v>175.28294342105266</v>
      </c>
      <c r="AA197" s="31"/>
      <c r="AB197" s="33">
        <f ca="1">Z197/0.9/(X173-X174)/$N$3*1000</f>
        <v>8.8878035685278007</v>
      </c>
      <c r="AC197" s="29"/>
      <c r="AD197" s="21"/>
      <c r="AE197" s="29"/>
      <c r="AF197" s="29"/>
      <c r="AG197" s="29"/>
      <c r="AH197" s="29"/>
      <c r="AI197" s="29"/>
      <c r="AJ197" s="29"/>
      <c r="AK197" s="39">
        <f>AL173</f>
        <v>1</v>
      </c>
      <c r="AM197" s="8" t="s">
        <v>66</v>
      </c>
      <c r="AN197" s="29">
        <f ca="1">AY192</f>
        <v>18.143402026118068</v>
      </c>
      <c r="AO197" s="29">
        <f t="shared" ref="AO197" ca="1" si="882">AZ192</f>
        <v>150.02368281250003</v>
      </c>
      <c r="AP197" s="29">
        <f t="shared" ref="AP197" ca="1" si="883">BA192</f>
        <v>69.057070312500016</v>
      </c>
      <c r="AQ197" s="30"/>
      <c r="AR197" s="29">
        <f ca="1">MAX(AN197:AP197)</f>
        <v>150.02368281250003</v>
      </c>
      <c r="AS197" s="31"/>
      <c r="AT197" s="33">
        <f ca="1">AR197/0.9/(AP173-AP174)/$N$3*1000</f>
        <v>7.6070209538966056</v>
      </c>
      <c r="AU197" s="29"/>
      <c r="AV197" s="21"/>
      <c r="AW197" s="29"/>
      <c r="AX197" s="29"/>
      <c r="AY197" s="29"/>
      <c r="AZ197" s="29"/>
      <c r="BA197" s="29"/>
      <c r="BB197" s="29"/>
      <c r="BC197" s="39">
        <f>BD173</f>
        <v>1</v>
      </c>
      <c r="BE197" s="8" t="s">
        <v>66</v>
      </c>
      <c r="BF197" s="29">
        <f ca="1">BQ192</f>
        <v>12.814339236740501</v>
      </c>
      <c r="BG197" s="29">
        <f t="shared" ref="BG197" ca="1" si="884">BR192</f>
        <v>68.618589062500007</v>
      </c>
      <c r="BH197" s="29">
        <f t="shared" ref="BH197" ca="1" si="885">BS192</f>
        <v>149.71235781250004</v>
      </c>
      <c r="BI197" s="30"/>
      <c r="BJ197" s="29">
        <f ca="1">MAX(BF197:BH197)</f>
        <v>149.71235781250004</v>
      </c>
      <c r="BK197" s="31"/>
      <c r="BL197" s="33">
        <f ca="1">BJ197/0.9/(BH173-BH174)/$N$3*1000</f>
        <v>7.5912350742669759</v>
      </c>
      <c r="BM197" s="29"/>
      <c r="BN197" s="21"/>
      <c r="BO197" s="29"/>
      <c r="BP197" s="29"/>
      <c r="BQ197" s="29"/>
      <c r="BR197" s="29"/>
      <c r="BS197" s="29"/>
      <c r="BT197" s="29"/>
      <c r="BU197" s="39">
        <f>BV173</f>
        <v>1</v>
      </c>
      <c r="BW197" s="8" t="s">
        <v>66</v>
      </c>
      <c r="BX197" s="29">
        <f ca="1">CI192</f>
        <v>27.009585255115198</v>
      </c>
      <c r="BY197" s="29">
        <f t="shared" ref="BY197" ca="1" si="886">CJ192</f>
        <v>160.17380833333334</v>
      </c>
      <c r="BZ197" s="29">
        <f t="shared" ref="BZ197" ca="1" si="887">CK192</f>
        <v>157.86404166666659</v>
      </c>
      <c r="CA197" s="30"/>
      <c r="CB197" s="29">
        <f ca="1">MAX(BX197:BZ197)</f>
        <v>160.17380833333334</v>
      </c>
      <c r="CC197" s="31"/>
      <c r="CD197" s="33">
        <f ca="1">CB197/0.9/(BZ173-BZ174)/$N$3*1000</f>
        <v>8.121687812316285</v>
      </c>
      <c r="CE197" s="29"/>
      <c r="CF197" s="21"/>
      <c r="CG197" s="29"/>
      <c r="CH197" s="29"/>
      <c r="CI197" s="29"/>
      <c r="CJ197" s="29"/>
      <c r="CK197" s="29"/>
      <c r="CL197" s="29"/>
      <c r="CM197" s="39">
        <f>CN173</f>
        <v>1</v>
      </c>
      <c r="CO197" s="8" t="s">
        <v>66</v>
      </c>
      <c r="CP197" s="29">
        <f ca="1">DA192</f>
        <v>25.587448716423538</v>
      </c>
      <c r="CQ197" s="29">
        <f t="shared" ref="CQ197" ca="1" si="888">DB192</f>
        <v>148.30127916666663</v>
      </c>
      <c r="CR197" s="29">
        <f t="shared" ref="CR197" ca="1" si="889">DC192</f>
        <v>117.46244583333333</v>
      </c>
      <c r="CS197" s="30"/>
      <c r="CT197" s="29">
        <f ca="1">MAX(CP197:CR197)</f>
        <v>148.30127916666663</v>
      </c>
      <c r="CU197" s="31"/>
      <c r="CV197" s="33">
        <f ca="1">CT197/0.9/(CR173-CR174)/$N$3*1000</f>
        <v>7.5196856720311551</v>
      </c>
      <c r="CW197" s="29"/>
      <c r="CX197" s="21"/>
      <c r="CY197" s="29"/>
      <c r="CZ197" s="29"/>
      <c r="DA197" s="29"/>
      <c r="DB197" s="29"/>
      <c r="DC197" s="29"/>
      <c r="DD197" s="29"/>
      <c r="DE197" s="39">
        <f>DF173</f>
        <v>1</v>
      </c>
      <c r="DG197" s="8" t="s">
        <v>66</v>
      </c>
      <c r="DH197" s="29">
        <f ca="1">DS192</f>
        <v>25.587448716423538</v>
      </c>
      <c r="DI197" s="29">
        <f t="shared" ref="DI197" ca="1" si="890">DT192</f>
        <v>148.30127916666663</v>
      </c>
      <c r="DJ197" s="29">
        <f t="shared" ref="DJ197" ca="1" si="891">DU192</f>
        <v>105.66150694444441</v>
      </c>
      <c r="DK197" s="30"/>
      <c r="DL197" s="29">
        <f ca="1">MAX(DH197:DJ197)</f>
        <v>148.30127916666663</v>
      </c>
      <c r="DM197" s="31"/>
      <c r="DN197" s="33">
        <f ca="1">DL197/0.9/(DJ173-DJ174)/$N$3*1000</f>
        <v>7.5196856720311551</v>
      </c>
      <c r="DO197" s="29"/>
      <c r="DP197" s="21"/>
      <c r="DQ197" s="29"/>
      <c r="DR197" s="29"/>
      <c r="DS197" s="29"/>
      <c r="DT197" s="29"/>
      <c r="DU197" s="29"/>
      <c r="DV197" s="29"/>
    </row>
    <row r="198" spans="1:126" x14ac:dyDescent="0.3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41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4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41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41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41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41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V198"/>
  <sheetViews>
    <sheetView zoomScaleNormal="100" workbookViewId="0">
      <selection activeCell="C2" sqref="C2"/>
    </sheetView>
  </sheetViews>
  <sheetFormatPr defaultColWidth="9.1328125" defaultRowHeight="12.75" x14ac:dyDescent="0.35"/>
  <cols>
    <col min="1" max="16384" width="9.1328125" style="2"/>
  </cols>
  <sheetData>
    <row r="2" spans="1:126" x14ac:dyDescent="0.35">
      <c r="A2" s="2" t="s">
        <v>43</v>
      </c>
      <c r="C2" s="9">
        <v>2</v>
      </c>
      <c r="F2" s="2" t="s">
        <v>22</v>
      </c>
      <c r="H2" s="8">
        <f>MAX(Travi!D:D)</f>
        <v>5</v>
      </c>
      <c r="J2" s="3" t="s">
        <v>14</v>
      </c>
      <c r="K2" s="4" t="s">
        <v>15</v>
      </c>
      <c r="M2" s="5" t="s">
        <v>16</v>
      </c>
      <c r="N2" s="6">
        <f>MID(K2,2,2)*0.85/1.5</f>
        <v>14.166666666666666</v>
      </c>
      <c r="O2" s="7" t="s">
        <v>17</v>
      </c>
      <c r="AG2" s="7"/>
      <c r="AY2" s="7"/>
      <c r="BQ2" s="7"/>
      <c r="CI2" s="7"/>
      <c r="DA2" s="7"/>
      <c r="DS2" s="7"/>
    </row>
    <row r="3" spans="1:126" x14ac:dyDescent="0.35">
      <c r="A3" s="2" t="s">
        <v>18</v>
      </c>
      <c r="C3" s="9">
        <v>5</v>
      </c>
      <c r="F3" s="8" t="s">
        <v>67</v>
      </c>
      <c r="G3" s="8">
        <f>COUNTA(Travi!A:A)</f>
        <v>841</v>
      </c>
      <c r="I3" s="10" t="str">
        <f>IF(H2&gt;6,"Attenzione: il foglio è fatto per max 6 piani","")</f>
        <v/>
      </c>
      <c r="J3" s="3" t="s">
        <v>19</v>
      </c>
      <c r="K3" s="4" t="s">
        <v>20</v>
      </c>
      <c r="M3" s="5" t="s">
        <v>21</v>
      </c>
      <c r="N3" s="6">
        <f>MID(K3,2,3)/1.15</f>
        <v>391.304347826087</v>
      </c>
      <c r="O3" s="7" t="s">
        <v>17</v>
      </c>
      <c r="AG3" s="7"/>
      <c r="AY3" s="7"/>
      <c r="BQ3" s="7"/>
      <c r="CI3" s="7"/>
      <c r="DA3" s="7"/>
      <c r="DS3" s="7"/>
    </row>
    <row r="4" spans="1:126" x14ac:dyDescent="0.35">
      <c r="G4" s="8"/>
      <c r="H4" s="8"/>
      <c r="I4" s="10"/>
      <c r="M4" s="8" t="s">
        <v>28</v>
      </c>
      <c r="N4" s="9">
        <v>4</v>
      </c>
      <c r="O4" s="2" t="s">
        <v>25</v>
      </c>
      <c r="P4" s="2" t="s">
        <v>29</v>
      </c>
    </row>
    <row r="5" spans="1:126" x14ac:dyDescent="0.35">
      <c r="A5" s="2" t="s">
        <v>44</v>
      </c>
      <c r="B5" s="19">
        <f ca="1">INDEX(Travi!$B:$B,G5,1)</f>
        <v>14</v>
      </c>
      <c r="C5" s="19">
        <f ca="1">INDEX(Travi!$C:$C,G5,1)</f>
        <v>15</v>
      </c>
      <c r="F5" s="8" t="s">
        <v>45</v>
      </c>
      <c r="G5" s="8">
        <f ca="1">MATCH(C2,INDIRECT("Travi!A1:A"&amp;TRIM(G3)),0)</f>
        <v>122</v>
      </c>
      <c r="I5" s="8" t="s">
        <v>46</v>
      </c>
      <c r="J5" s="8">
        <f>$H$2*4</f>
        <v>20</v>
      </c>
      <c r="L5" s="8"/>
      <c r="M5" s="6"/>
      <c r="N5" s="5"/>
      <c r="O5" s="6"/>
      <c r="P5" s="7"/>
      <c r="S5" s="38" t="s">
        <v>44</v>
      </c>
      <c r="T5" s="19">
        <f ca="1">IF(INDEX(Travi!$A:$A,Y5,1)&lt;&gt;$C$2,"",INDEX(Travi!$B:$B,Y5,1))</f>
        <v>15</v>
      </c>
      <c r="U5" s="19">
        <f ca="1">IF(INDEX(Travi!$A:$A,Y5,1)&lt;&gt;$C$2,"",INDEX(Travi!$C:$C,Y5,1))</f>
        <v>16</v>
      </c>
      <c r="X5" s="8" t="s">
        <v>45</v>
      </c>
      <c r="Y5" s="8">
        <f ca="1">G5+J5</f>
        <v>142</v>
      </c>
      <c r="AA5" s="8" t="s">
        <v>46</v>
      </c>
      <c r="AB5" s="8">
        <f>$H$2*4</f>
        <v>20</v>
      </c>
      <c r="AG5" s="6"/>
      <c r="AH5" s="7"/>
      <c r="AK5" s="38" t="s">
        <v>44</v>
      </c>
      <c r="AL5" s="19">
        <f ca="1">IF(INDEX(Travi!$A:$A,AQ5,1)&lt;&gt;$C$2,"",INDEX(Travi!$B:$B,AQ5,1))</f>
        <v>16</v>
      </c>
      <c r="AM5" s="19">
        <f ca="1">IF(INDEX(Travi!$A:$A,AQ5,1)&lt;&gt;$C$2,"",INDEX(Travi!$C:$C,AQ5,1))</f>
        <v>17</v>
      </c>
      <c r="AP5" s="8" t="s">
        <v>45</v>
      </c>
      <c r="AQ5" s="8">
        <f ca="1">Y5+AB5</f>
        <v>162</v>
      </c>
      <c r="AS5" s="8" t="s">
        <v>46</v>
      </c>
      <c r="AT5" s="8">
        <f>$H$2*4</f>
        <v>20</v>
      </c>
      <c r="AY5" s="6"/>
      <c r="AZ5" s="7"/>
      <c r="BC5" s="38" t="s">
        <v>44</v>
      </c>
      <c r="BD5" s="19">
        <f ca="1">IF(INDEX(Travi!$A:$A,BI5,1)&lt;&gt;$C$2,"",INDEX(Travi!$B:$B,BI5,1))</f>
        <v>17</v>
      </c>
      <c r="BE5" s="19">
        <f ca="1">IF(INDEX(Travi!$A:$A,BI5,1)&lt;&gt;$C$2,"",INDEX(Travi!$C:$C,BI5,1))</f>
        <v>18</v>
      </c>
      <c r="BH5" s="8" t="s">
        <v>45</v>
      </c>
      <c r="BI5" s="8">
        <f ca="1">AQ5+AT5</f>
        <v>182</v>
      </c>
      <c r="BK5" s="8" t="s">
        <v>46</v>
      </c>
      <c r="BL5" s="8">
        <f>$H$2*4</f>
        <v>20</v>
      </c>
      <c r="BQ5" s="6"/>
      <c r="BR5" s="7"/>
      <c r="BU5" s="38" t="s">
        <v>44</v>
      </c>
      <c r="BV5" s="19">
        <f ca="1">IF(INDEX(Travi!$A:$A,CA5,1)&lt;&gt;$C$2,"",INDEX(Travi!$B:$B,CA5,1))</f>
        <v>18</v>
      </c>
      <c r="BW5" s="19">
        <f ca="1">IF(INDEX(Travi!$A:$A,CA5,1)&lt;&gt;$C$2,"",INDEX(Travi!$C:$C,CA5,1))</f>
        <v>19</v>
      </c>
      <c r="BZ5" s="8" t="s">
        <v>45</v>
      </c>
      <c r="CA5" s="8">
        <f ca="1">BI5+BL5</f>
        <v>202</v>
      </c>
      <c r="CC5" s="8" t="s">
        <v>46</v>
      </c>
      <c r="CD5" s="8">
        <f>$H$2*4</f>
        <v>20</v>
      </c>
      <c r="CI5" s="6"/>
      <c r="CJ5" s="7"/>
      <c r="CM5" s="38" t="s">
        <v>44</v>
      </c>
      <c r="CN5" s="19">
        <f ca="1">IF(INDEX(Travi!$A:$A,CS5,1)&lt;&gt;$C$2,"",INDEX(Travi!$B:$B,CS5,1))</f>
        <v>19</v>
      </c>
      <c r="CO5" s="19">
        <f ca="1">IF(INDEX(Travi!$A:$A,CS5,1)&lt;&gt;$C$2,"",INDEX(Travi!$C:$C,CS5,1))</f>
        <v>20</v>
      </c>
      <c r="CR5" s="8" t="s">
        <v>45</v>
      </c>
      <c r="CS5" s="8">
        <f ca="1">CA5+CD5</f>
        <v>222</v>
      </c>
      <c r="CU5" s="8" t="s">
        <v>46</v>
      </c>
      <c r="CV5" s="8">
        <f>$H$2*4</f>
        <v>20</v>
      </c>
      <c r="DA5" s="6"/>
      <c r="DB5" s="7"/>
      <c r="DE5" s="38" t="s">
        <v>44</v>
      </c>
      <c r="DF5" s="19" t="str">
        <f ca="1">IF(INDEX(Travi!$A:$A,DK5,1)&lt;&gt;$C$2,"",INDEX(Travi!$B:$B,DK5,1))</f>
        <v/>
      </c>
      <c r="DG5" s="19" t="str">
        <f ca="1">IF(INDEX(Travi!$A:$A,DK5,1)&lt;&gt;$C$2,"",INDEX(Travi!$C:$C,DK5,1))</f>
        <v/>
      </c>
      <c r="DJ5" s="8" t="s">
        <v>45</v>
      </c>
      <c r="DK5" s="8">
        <f ca="1">CS5+CV5</f>
        <v>242</v>
      </c>
      <c r="DM5" s="8" t="s">
        <v>46</v>
      </c>
      <c r="DN5" s="8">
        <f>$H$2*4</f>
        <v>20</v>
      </c>
      <c r="DS5" s="6"/>
      <c r="DT5" s="7"/>
    </row>
    <row r="6" spans="1:126" x14ac:dyDescent="0.35">
      <c r="S6" s="43" t="str">
        <f ca="1">IF(T5="","duplicata, non considerare","")</f>
        <v/>
      </c>
      <c r="AK6" s="43" t="str">
        <f ca="1">IF(AL5="","duplicata, non considerare","")</f>
        <v/>
      </c>
      <c r="BC6" s="43" t="str">
        <f ca="1">IF(BD5="","duplicata, non considerare","")</f>
        <v/>
      </c>
      <c r="BU6" s="43" t="str">
        <f ca="1">IF(BV5="","duplicata, non considerare","")</f>
        <v/>
      </c>
      <c r="CM6" s="43" t="str">
        <f ca="1">IF(CN5="","duplicata, non considerare","")</f>
        <v/>
      </c>
      <c r="DE6" s="43" t="str">
        <f ca="1">IF(DF5="","duplicata, non considerare","")</f>
        <v>duplicata, non considerare</v>
      </c>
    </row>
    <row r="7" spans="1:126" x14ac:dyDescent="0.35">
      <c r="A7" s="27" t="str">
        <f ca="1">CONCATENATE(B5,"-",C5)</f>
        <v>14-15</v>
      </c>
      <c r="B7" s="27">
        <f ca="1">G5</f>
        <v>122</v>
      </c>
      <c r="C7" s="27">
        <f ca="1">IF(B7="","",INDEX(Travi!$A$1:$K$10000,B7,4))</f>
        <v>5</v>
      </c>
      <c r="D7" s="27" t="str">
        <f ca="1">IF(B7="","",INDEX(Travi!$A$1:$K$10000,B7,5))</f>
        <v>Msin</v>
      </c>
      <c r="E7" s="28">
        <f ca="1">IF(B7="","",INDEX(Travi!$A$1:$K$10000,B7,6))</f>
        <v>-17.024999999999999</v>
      </c>
      <c r="F7" s="28">
        <f ca="1">IF(B7="","",INDEX(Travi!$A$1:$K$10000,B7,7))</f>
        <v>-10.348000000000001</v>
      </c>
      <c r="G7" s="28">
        <f ca="1">IF(B7="","",INDEX(Travi!$A$1:$K$10000,B7,8))</f>
        <v>6.2249999999999996</v>
      </c>
      <c r="H7" s="28">
        <f ca="1">IF(B7="","",INDEX(Travi!$A$1:$K$10000,B7,9))</f>
        <v>0.69199999999999995</v>
      </c>
      <c r="I7" s="28">
        <f ca="1">IF(B7="","",INDEX(Travi!$A$1:$K$10000,B7,10))</f>
        <v>7.6999999999999999E-2</v>
      </c>
      <c r="J7" s="28">
        <f ca="1">IF(B7="","",INDEX(Travi!$A$1:$K$10000,B7,11))</f>
        <v>0.113</v>
      </c>
      <c r="K7" s="27"/>
      <c r="L7" s="27"/>
      <c r="M7" s="27"/>
      <c r="N7" s="27"/>
      <c r="O7" s="28"/>
      <c r="P7" s="28"/>
      <c r="Q7" s="28"/>
      <c r="R7" s="28"/>
      <c r="S7" s="34" t="str">
        <f ca="1">CONCATENATE(T5,"-",U5)</f>
        <v>15-16</v>
      </c>
      <c r="T7" s="27">
        <f ca="1">IF(T5="",B7,Y5)</f>
        <v>142</v>
      </c>
      <c r="U7" s="27">
        <f ca="1">IF(T7="","",INDEX(Travi!$A$1:$K$10000,T7,4))</f>
        <v>5</v>
      </c>
      <c r="V7" s="27" t="str">
        <f ca="1">IF(T7="","",INDEX(Travi!$A$1:$K$10000,T7,5))</f>
        <v>Msin</v>
      </c>
      <c r="W7" s="28">
        <f ca="1">IF(T7="","",INDEX(Travi!$A$1:$K$10000,T7,6))</f>
        <v>-14.097</v>
      </c>
      <c r="X7" s="28">
        <f ca="1">IF(T7="","",INDEX(Travi!$A$1:$K$10000,T7,7))</f>
        <v>-8.5459999999999994</v>
      </c>
      <c r="Y7" s="28">
        <f ca="1">IF(T7="","",INDEX(Travi!$A$1:$K$10000,T7,8))</f>
        <v>6.3179999999999996</v>
      </c>
      <c r="Z7" s="28">
        <f ca="1">IF(T7="","",INDEX(Travi!$A$1:$K$10000,T7,9))</f>
        <v>0.70299999999999996</v>
      </c>
      <c r="AA7" s="28">
        <f ca="1">IF(T7="","",INDEX(Travi!$A$1:$K$10000,T7,10))</f>
        <v>7.8E-2</v>
      </c>
      <c r="AB7" s="28">
        <f ca="1">IF(T7="","",INDEX(Travi!$A$1:$K$10000,T7,11))</f>
        <v>0.115</v>
      </c>
      <c r="AC7" s="27"/>
      <c r="AD7" s="27"/>
      <c r="AE7" s="27"/>
      <c r="AF7" s="27"/>
      <c r="AG7" s="28"/>
      <c r="AH7" s="28"/>
      <c r="AI7" s="28"/>
      <c r="AJ7" s="28"/>
      <c r="AK7" s="34" t="str">
        <f ca="1">CONCATENATE(AL5,"-",AM5)</f>
        <v>16-17</v>
      </c>
      <c r="AL7" s="27">
        <f ca="1">IF(AL5="",T7,AQ5)</f>
        <v>162</v>
      </c>
      <c r="AM7" s="27">
        <f ca="1">IF(AL7="","",INDEX(Travi!$A$1:$K$10000,AL7,4))</f>
        <v>5</v>
      </c>
      <c r="AN7" s="27" t="str">
        <f ca="1">IF(AL7="","",INDEX(Travi!$A$1:$K$10000,AL7,5))</f>
        <v>Msin</v>
      </c>
      <c r="AO7" s="28">
        <f ca="1">IF(AL7="","",INDEX(Travi!$A$1:$K$10000,AL7,6))</f>
        <v>-17.748999999999999</v>
      </c>
      <c r="AP7" s="28">
        <f ca="1">IF(AL7="","",INDEX(Travi!$A$1:$K$10000,AL7,7))</f>
        <v>-10.773</v>
      </c>
      <c r="AQ7" s="28">
        <f ca="1">IF(AL7="","",INDEX(Travi!$A$1:$K$10000,AL7,8))</f>
        <v>9.09</v>
      </c>
      <c r="AR7" s="28">
        <f ca="1">IF(AL7="","",INDEX(Travi!$A$1:$K$10000,AL7,9))</f>
        <v>1.0269999999999999</v>
      </c>
      <c r="AS7" s="28">
        <f ca="1">IF(AL7="","",INDEX(Travi!$A$1:$K$10000,AL7,10))</f>
        <v>0.11700000000000001</v>
      </c>
      <c r="AT7" s="28">
        <f ca="1">IF(AL7="","",INDEX(Travi!$A$1:$K$10000,AL7,11))</f>
        <v>0.17199999999999999</v>
      </c>
      <c r="AU7" s="27"/>
      <c r="AV7" s="27"/>
      <c r="AW7" s="27"/>
      <c r="AX7" s="27"/>
      <c r="AY7" s="28"/>
      <c r="AZ7" s="28"/>
      <c r="BA7" s="28"/>
      <c r="BB7" s="28"/>
      <c r="BC7" s="34" t="str">
        <f ca="1">CONCATENATE(BD5,"-",BE5)</f>
        <v>17-18</v>
      </c>
      <c r="BD7" s="27">
        <f ca="1">IF(BD5="",AL7,BI5)</f>
        <v>182</v>
      </c>
      <c r="BE7" s="27">
        <f ca="1">IF(BD7="","",INDEX(Travi!$A$1:$K$10000,BD7,4))</f>
        <v>5</v>
      </c>
      <c r="BF7" s="27" t="str">
        <f ca="1">IF(BD7="","",INDEX(Travi!$A$1:$K$10000,BD7,5))</f>
        <v>Msin</v>
      </c>
      <c r="BG7" s="28">
        <f ca="1">IF(BD7="","",INDEX(Travi!$A$1:$K$10000,BD7,6))</f>
        <v>-32.003999999999998</v>
      </c>
      <c r="BH7" s="28">
        <f ca="1">IF(BD7="","",INDEX(Travi!$A$1:$K$10000,BD7,7))</f>
        <v>-19.021999999999998</v>
      </c>
      <c r="BI7" s="28">
        <f ca="1">IF(BD7="","",INDEX(Travi!$A$1:$K$10000,BD7,8))</f>
        <v>18.779</v>
      </c>
      <c r="BJ7" s="28">
        <f ca="1">IF(BD7="","",INDEX(Travi!$A$1:$K$10000,BD7,9))</f>
        <v>2.0739999999999998</v>
      </c>
      <c r="BK7" s="28">
        <f ca="1">IF(BD7="","",INDEX(Travi!$A$1:$K$10000,BD7,10))</f>
        <v>0.224</v>
      </c>
      <c r="BL7" s="28">
        <f ca="1">IF(BD7="","",INDEX(Travi!$A$1:$K$10000,BD7,11))</f>
        <v>0.32900000000000001</v>
      </c>
      <c r="BM7" s="27"/>
      <c r="BN7" s="27"/>
      <c r="BO7" s="27"/>
      <c r="BP7" s="27"/>
      <c r="BQ7" s="28"/>
      <c r="BR7" s="28"/>
      <c r="BS7" s="28"/>
      <c r="BT7" s="28"/>
      <c r="BU7" s="34" t="str">
        <f ca="1">CONCATENATE(BV5,"-",BW5)</f>
        <v>18-19</v>
      </c>
      <c r="BV7" s="27">
        <f ca="1">IF(BV5="",BD7,CA5)</f>
        <v>202</v>
      </c>
      <c r="BW7" s="27">
        <f ca="1">IF(BV7="","",INDEX(Travi!$A$1:$K$10000,BV7,4))</f>
        <v>5</v>
      </c>
      <c r="BX7" s="27" t="str">
        <f ca="1">IF(BV7="","",INDEX(Travi!$A$1:$K$10000,BV7,5))</f>
        <v>Msin</v>
      </c>
      <c r="BY7" s="28">
        <f ca="1">IF(BV7="","",INDEX(Travi!$A$1:$K$10000,BV7,6))</f>
        <v>-61.972000000000001</v>
      </c>
      <c r="BZ7" s="28">
        <f ca="1">IF(BV7="","",INDEX(Travi!$A$1:$K$10000,BV7,7))</f>
        <v>-36.395000000000003</v>
      </c>
      <c r="CA7" s="28">
        <f ca="1">IF(BV7="","",INDEX(Travi!$A$1:$K$10000,BV7,8))</f>
        <v>37.985999999999997</v>
      </c>
      <c r="CB7" s="28">
        <f ca="1">IF(BV7="","",INDEX(Travi!$A$1:$K$10000,BV7,9))</f>
        <v>4.24</v>
      </c>
      <c r="CC7" s="28">
        <f ca="1">IF(BV7="","",INDEX(Travi!$A$1:$K$10000,BV7,10))</f>
        <v>0.47299999999999998</v>
      </c>
      <c r="CD7" s="28">
        <f ca="1">IF(BV7="","",INDEX(Travi!$A$1:$K$10000,BV7,11))</f>
        <v>0.69599999999999995</v>
      </c>
      <c r="CE7" s="27"/>
      <c r="CF7" s="27"/>
      <c r="CG7" s="27"/>
      <c r="CH7" s="27"/>
      <c r="CI7" s="28"/>
      <c r="CJ7" s="28"/>
      <c r="CK7" s="28"/>
      <c r="CL7" s="28"/>
      <c r="CM7" s="34" t="str">
        <f ca="1">CONCATENATE(CN5,"-",CO5)</f>
        <v>19-20</v>
      </c>
      <c r="CN7" s="27">
        <f ca="1">IF(CN5="",BV7,CS5)</f>
        <v>222</v>
      </c>
      <c r="CO7" s="27">
        <f ca="1">IF(CN7="","",INDEX(Travi!$A$1:$K$10000,CN7,4))</f>
        <v>5</v>
      </c>
      <c r="CP7" s="27" t="str">
        <f ca="1">IF(CN7="","",INDEX(Travi!$A$1:$K$10000,CN7,5))</f>
        <v>Msin</v>
      </c>
      <c r="CQ7" s="28">
        <f ca="1">IF(CN7="","",INDEX(Travi!$A$1:$K$10000,CN7,6))</f>
        <v>-39.085000000000001</v>
      </c>
      <c r="CR7" s="28">
        <f ca="1">IF(CN7="","",INDEX(Travi!$A$1:$K$10000,CN7,7))</f>
        <v>-22.742000000000001</v>
      </c>
      <c r="CS7" s="28">
        <f ca="1">IF(CN7="","",INDEX(Travi!$A$1:$K$10000,CN7,8))</f>
        <v>28.323</v>
      </c>
      <c r="CT7" s="28">
        <f ca="1">IF(CN7="","",INDEX(Travi!$A$1:$K$10000,CN7,9))</f>
        <v>3.1339999999999999</v>
      </c>
      <c r="CU7" s="28">
        <f ca="1">IF(CN7="","",INDEX(Travi!$A$1:$K$10000,CN7,10))</f>
        <v>0.34100000000000003</v>
      </c>
      <c r="CV7" s="28">
        <f ca="1">IF(CN7="","",INDEX(Travi!$A$1:$K$10000,CN7,11))</f>
        <v>0.502</v>
      </c>
      <c r="CW7" s="27"/>
      <c r="CX7" s="27"/>
      <c r="CY7" s="27"/>
      <c r="CZ7" s="27"/>
      <c r="DA7" s="28"/>
      <c r="DB7" s="28"/>
      <c r="DC7" s="28"/>
      <c r="DD7" s="28"/>
      <c r="DE7" s="34" t="str">
        <f ca="1">CONCATENATE(DF5,"-",DG5)</f>
        <v>-</v>
      </c>
      <c r="DF7" s="27">
        <f ca="1">IF(DF5="",CN7,DK5)</f>
        <v>222</v>
      </c>
      <c r="DG7" s="27">
        <f ca="1">IF(DF7="","",INDEX(Travi!$A$1:$K$10000,DF7,4))</f>
        <v>5</v>
      </c>
      <c r="DH7" s="27" t="str">
        <f ca="1">IF(DF7="","",INDEX(Travi!$A$1:$K$10000,DF7,5))</f>
        <v>Msin</v>
      </c>
      <c r="DI7" s="28">
        <f ca="1">IF(DF7="","",INDEX(Travi!$A$1:$K$10000,DF7,6))</f>
        <v>-39.085000000000001</v>
      </c>
      <c r="DJ7" s="28">
        <f ca="1">IF(DF7="","",INDEX(Travi!$A$1:$K$10000,DF7,7))</f>
        <v>-22.742000000000001</v>
      </c>
      <c r="DK7" s="28">
        <f ca="1">IF(DF7="","",INDEX(Travi!$A$1:$K$10000,DF7,8))</f>
        <v>28.323</v>
      </c>
      <c r="DL7" s="28">
        <f ca="1">IF(DF7="","",INDEX(Travi!$A$1:$K$10000,DF7,9))</f>
        <v>3.1339999999999999</v>
      </c>
      <c r="DM7" s="28">
        <f ca="1">IF(DF7="","",INDEX(Travi!$A$1:$K$10000,DF7,10))</f>
        <v>0.34100000000000003</v>
      </c>
      <c r="DN7" s="28">
        <f ca="1">IF(DF7="","",INDEX(Travi!$A$1:$K$10000,DF7,11))</f>
        <v>0.502</v>
      </c>
      <c r="DO7" s="27"/>
      <c r="DP7" s="27"/>
      <c r="DQ7" s="27"/>
      <c r="DR7" s="27"/>
      <c r="DS7" s="28"/>
      <c r="DT7" s="28"/>
      <c r="DU7" s="28"/>
      <c r="DV7" s="28"/>
    </row>
    <row r="8" spans="1:126" x14ac:dyDescent="0.35">
      <c r="A8" s="11"/>
      <c r="B8" s="8">
        <f ca="1">B7+1</f>
        <v>123</v>
      </c>
      <c r="C8" s="12">
        <f ca="1">IF(B8="","",INDEX(Travi!$A$1:$K$10000,B8,4))</f>
        <v>5</v>
      </c>
      <c r="D8" s="12" t="str">
        <f ca="1">IF(B8="","",INDEX(Travi!$A$1:$K$10000,B8,5))</f>
        <v>Mdes</v>
      </c>
      <c r="E8" s="13">
        <f ca="1">IF(B8="","",INDEX(Travi!$A$1:$K$10000,B8,6))</f>
        <v>-19.696000000000002</v>
      </c>
      <c r="F8" s="13">
        <f ca="1">IF(B8="","",INDEX(Travi!$A$1:$K$10000,B8,7))</f>
        <v>-11.957000000000001</v>
      </c>
      <c r="G8" s="13">
        <f ca="1">IF(B8="","",INDEX(Travi!$A$1:$K$10000,B8,8))</f>
        <v>-5.74</v>
      </c>
      <c r="H8" s="13">
        <f ca="1">IF(B8="","",INDEX(Travi!$A$1:$K$10000,B8,9))</f>
        <v>-0.63900000000000001</v>
      </c>
      <c r="I8" s="13">
        <f ca="1">IF(B8="","",INDEX(Travi!$A$1:$K$10000,B8,10))</f>
        <v>-7.0999999999999994E-2</v>
      </c>
      <c r="J8" s="13">
        <f ca="1">IF(B8="","",INDEX(Travi!$A$1:$K$10000,B8,11))</f>
        <v>-0.104</v>
      </c>
      <c r="K8" s="12"/>
      <c r="L8" s="8"/>
      <c r="M8" s="12"/>
      <c r="N8" s="12"/>
      <c r="O8" s="13"/>
      <c r="P8" s="13"/>
      <c r="Q8" s="13"/>
      <c r="R8" s="13"/>
      <c r="S8" s="35"/>
      <c r="T8" s="8">
        <f ca="1">T7+1</f>
        <v>143</v>
      </c>
      <c r="U8" s="12">
        <f ca="1">IF(T8="","",INDEX(Travi!$A$1:$K$10000,T8,4))</f>
        <v>5</v>
      </c>
      <c r="V8" s="12" t="str">
        <f ca="1">IF(T8="","",INDEX(Travi!$A$1:$K$10000,T8,5))</f>
        <v>Mdes</v>
      </c>
      <c r="W8" s="13">
        <f ca="1">IF(T8="","",INDEX(Travi!$A$1:$K$10000,T8,6))</f>
        <v>-12.436</v>
      </c>
      <c r="X8" s="13">
        <f ca="1">IF(T8="","",INDEX(Travi!$A$1:$K$10000,T8,7))</f>
        <v>-7.5730000000000004</v>
      </c>
      <c r="Y8" s="13">
        <f ca="1">IF(T8="","",INDEX(Travi!$A$1:$K$10000,T8,8))</f>
        <v>-5.9820000000000002</v>
      </c>
      <c r="Z8" s="13">
        <f ca="1">IF(T8="","",INDEX(Travi!$A$1:$K$10000,T8,9))</f>
        <v>-0.66400000000000003</v>
      </c>
      <c r="AA8" s="13">
        <f ca="1">IF(T8="","",INDEX(Travi!$A$1:$K$10000,T8,10))</f>
        <v>-7.2999999999999995E-2</v>
      </c>
      <c r="AB8" s="13">
        <f ca="1">IF(T8="","",INDEX(Travi!$A$1:$K$10000,T8,11))</f>
        <v>-0.108</v>
      </c>
      <c r="AC8" s="12"/>
      <c r="AD8" s="8"/>
      <c r="AE8" s="12"/>
      <c r="AF8" s="12"/>
      <c r="AG8" s="13"/>
      <c r="AH8" s="13"/>
      <c r="AI8" s="13"/>
      <c r="AJ8" s="13"/>
      <c r="AK8" s="35"/>
      <c r="AL8" s="8">
        <f ca="1">AL7+1</f>
        <v>163</v>
      </c>
      <c r="AM8" s="12">
        <f ca="1">IF(AL8="","",INDEX(Travi!$A$1:$K$10000,AL8,4))</f>
        <v>5</v>
      </c>
      <c r="AN8" s="12" t="str">
        <f ca="1">IF(AL8="","",INDEX(Travi!$A$1:$K$10000,AL8,5))</f>
        <v>Mdes</v>
      </c>
      <c r="AO8" s="13">
        <f ca="1">IF(AL8="","",INDEX(Travi!$A$1:$K$10000,AL8,6))</f>
        <v>-16.951000000000001</v>
      </c>
      <c r="AP8" s="13">
        <f ca="1">IF(AL8="","",INDEX(Travi!$A$1:$K$10000,AL8,7))</f>
        <v>-10.282</v>
      </c>
      <c r="AQ8" s="13">
        <f ca="1">IF(AL8="","",INDEX(Travi!$A$1:$K$10000,AL8,8))</f>
        <v>-8.266</v>
      </c>
      <c r="AR8" s="13">
        <f ca="1">IF(AL8="","",INDEX(Travi!$A$1:$K$10000,AL8,9))</f>
        <v>-0.94099999999999995</v>
      </c>
      <c r="AS8" s="13">
        <f ca="1">IF(AL8="","",INDEX(Travi!$A$1:$K$10000,AL8,10))</f>
        <v>-0.108</v>
      </c>
      <c r="AT8" s="13">
        <f ca="1">IF(AL8="","",INDEX(Travi!$A$1:$K$10000,AL8,11))</f>
        <v>-0.159</v>
      </c>
      <c r="AU8" s="12"/>
      <c r="AV8" s="8"/>
      <c r="AW8" s="12"/>
      <c r="AX8" s="12"/>
      <c r="AY8" s="13"/>
      <c r="AZ8" s="13"/>
      <c r="BA8" s="13"/>
      <c r="BB8" s="13"/>
      <c r="BC8" s="35"/>
      <c r="BD8" s="8">
        <f ca="1">BD7+1</f>
        <v>183</v>
      </c>
      <c r="BE8" s="12">
        <f ca="1">IF(BD8="","",INDEX(Travi!$A$1:$K$10000,BD8,4))</f>
        <v>5</v>
      </c>
      <c r="BF8" s="12" t="str">
        <f ca="1">IF(BD8="","",INDEX(Travi!$A$1:$K$10000,BD8,5))</f>
        <v>Mdes</v>
      </c>
      <c r="BG8" s="13">
        <f ca="1">IF(BD8="","",INDEX(Travi!$A$1:$K$10000,BD8,6))</f>
        <v>-36.078000000000003</v>
      </c>
      <c r="BH8" s="13">
        <f ca="1">IF(BD8="","",INDEX(Travi!$A$1:$K$10000,BD8,7))</f>
        <v>-21.111000000000001</v>
      </c>
      <c r="BI8" s="13">
        <f ca="1">IF(BD8="","",INDEX(Travi!$A$1:$K$10000,BD8,8))</f>
        <v>-27.734000000000002</v>
      </c>
      <c r="BJ8" s="13">
        <f ca="1">IF(BD8="","",INDEX(Travi!$A$1:$K$10000,BD8,9))</f>
        <v>-3.0609999999999999</v>
      </c>
      <c r="BK8" s="13">
        <f ca="1">IF(BD8="","",INDEX(Travi!$A$1:$K$10000,BD8,10))</f>
        <v>-0.33</v>
      </c>
      <c r="BL8" s="13">
        <f ca="1">IF(BD8="","",INDEX(Travi!$A$1:$K$10000,BD8,11))</f>
        <v>-0.48599999999999999</v>
      </c>
      <c r="BM8" s="12"/>
      <c r="BN8" s="8"/>
      <c r="BO8" s="12"/>
      <c r="BP8" s="12"/>
      <c r="BQ8" s="13"/>
      <c r="BR8" s="13"/>
      <c r="BS8" s="13"/>
      <c r="BT8" s="13"/>
      <c r="BU8" s="35"/>
      <c r="BV8" s="8">
        <f ca="1">BV7+1</f>
        <v>203</v>
      </c>
      <c r="BW8" s="12">
        <f ca="1">IF(BV8="","",INDEX(Travi!$A$1:$K$10000,BV8,4))</f>
        <v>5</v>
      </c>
      <c r="BX8" s="12" t="str">
        <f ca="1">IF(BV8="","",INDEX(Travi!$A$1:$K$10000,BV8,5))</f>
        <v>Mdes</v>
      </c>
      <c r="BY8" s="13">
        <f ca="1">IF(BV8="","",INDEX(Travi!$A$1:$K$10000,BV8,6))</f>
        <v>-63.722000000000001</v>
      </c>
      <c r="BZ8" s="13">
        <f ca="1">IF(BV8="","",INDEX(Travi!$A$1:$K$10000,BV8,7))</f>
        <v>-37.442999999999998</v>
      </c>
      <c r="CA8" s="13">
        <f ca="1">IF(BV8="","",INDEX(Travi!$A$1:$K$10000,BV8,8))</f>
        <v>-37.869</v>
      </c>
      <c r="CB8" s="13">
        <f ca="1">IF(BV8="","",INDEX(Travi!$A$1:$K$10000,BV8,9))</f>
        <v>-4.226</v>
      </c>
      <c r="CC8" s="13">
        <f ca="1">IF(BV8="","",INDEX(Travi!$A$1:$K$10000,BV8,10))</f>
        <v>-0.47099999999999997</v>
      </c>
      <c r="CD8" s="13">
        <f ca="1">IF(BV8="","",INDEX(Travi!$A$1:$K$10000,BV8,11))</f>
        <v>-0.69299999999999995</v>
      </c>
      <c r="CE8" s="12"/>
      <c r="CF8" s="8"/>
      <c r="CG8" s="12"/>
      <c r="CH8" s="12"/>
      <c r="CI8" s="13"/>
      <c r="CJ8" s="13"/>
      <c r="CK8" s="13"/>
      <c r="CL8" s="13"/>
      <c r="CM8" s="35"/>
      <c r="CN8" s="8">
        <f ca="1">CN7+1</f>
        <v>223</v>
      </c>
      <c r="CO8" s="12">
        <f ca="1">IF(CN8="","",INDEX(Travi!$A$1:$K$10000,CN8,4))</f>
        <v>5</v>
      </c>
      <c r="CP8" s="12" t="str">
        <f ca="1">IF(CN8="","",INDEX(Travi!$A$1:$K$10000,CN8,5))</f>
        <v>Mdes</v>
      </c>
      <c r="CQ8" s="13">
        <f ca="1">IF(CN8="","",INDEX(Travi!$A$1:$K$10000,CN8,6))</f>
        <v>-36.121000000000002</v>
      </c>
      <c r="CR8" s="13">
        <f ca="1">IF(CN8="","",INDEX(Travi!$A$1:$K$10000,CN8,7))</f>
        <v>-21.41</v>
      </c>
      <c r="CS8" s="13">
        <f ca="1">IF(CN8="","",INDEX(Travi!$A$1:$K$10000,CN8,8))</f>
        <v>-22.966999999999999</v>
      </c>
      <c r="CT8" s="13">
        <f ca="1">IF(CN8="","",INDEX(Travi!$A$1:$K$10000,CN8,9))</f>
        <v>-2.5499999999999998</v>
      </c>
      <c r="CU8" s="13">
        <f ca="1">IF(CN8="","",INDEX(Travi!$A$1:$K$10000,CN8,10))</f>
        <v>-0.28000000000000003</v>
      </c>
      <c r="CV8" s="13">
        <f ca="1">IF(CN8="","",INDEX(Travi!$A$1:$K$10000,CN8,11))</f>
        <v>-0.41199999999999998</v>
      </c>
      <c r="CW8" s="12"/>
      <c r="CX8" s="8"/>
      <c r="CY8" s="12"/>
      <c r="CZ8" s="12"/>
      <c r="DA8" s="13"/>
      <c r="DB8" s="13"/>
      <c r="DC8" s="13"/>
      <c r="DD8" s="13"/>
      <c r="DE8" s="35"/>
      <c r="DF8" s="8">
        <f ca="1">DF7+1</f>
        <v>223</v>
      </c>
      <c r="DG8" s="12">
        <f ca="1">IF(DF8="","",INDEX(Travi!$A$1:$K$10000,DF8,4))</f>
        <v>5</v>
      </c>
      <c r="DH8" s="12" t="str">
        <f ca="1">IF(DF8="","",INDEX(Travi!$A$1:$K$10000,DF8,5))</f>
        <v>Mdes</v>
      </c>
      <c r="DI8" s="13">
        <f ca="1">IF(DF8="","",INDEX(Travi!$A$1:$K$10000,DF8,6))</f>
        <v>-36.121000000000002</v>
      </c>
      <c r="DJ8" s="13">
        <f ca="1">IF(DF8="","",INDEX(Travi!$A$1:$K$10000,DF8,7))</f>
        <v>-21.41</v>
      </c>
      <c r="DK8" s="13">
        <f ca="1">IF(DF8="","",INDEX(Travi!$A$1:$K$10000,DF8,8))</f>
        <v>-22.966999999999999</v>
      </c>
      <c r="DL8" s="13">
        <f ca="1">IF(DF8="","",INDEX(Travi!$A$1:$K$10000,DF8,9))</f>
        <v>-2.5499999999999998</v>
      </c>
      <c r="DM8" s="13">
        <f ca="1">IF(DF8="","",INDEX(Travi!$A$1:$K$10000,DF8,10))</f>
        <v>-0.28000000000000003</v>
      </c>
      <c r="DN8" s="13">
        <f ca="1">IF(DF8="","",INDEX(Travi!$A$1:$K$10000,DF8,11))</f>
        <v>-0.41199999999999998</v>
      </c>
      <c r="DO8" s="12"/>
      <c r="DP8" s="8"/>
      <c r="DQ8" s="12"/>
      <c r="DR8" s="12"/>
      <c r="DS8" s="13"/>
      <c r="DT8" s="13"/>
      <c r="DU8" s="13"/>
      <c r="DV8" s="13"/>
    </row>
    <row r="9" spans="1:126" x14ac:dyDescent="0.35">
      <c r="A9" s="11"/>
      <c r="B9" s="8">
        <f t="shared" ref="B9:B10" ca="1" si="0">B8+1</f>
        <v>124</v>
      </c>
      <c r="C9" s="12">
        <f ca="1">IF(B9="","",INDEX(Travi!$A$1:$K$10000,B9,4))</f>
        <v>5</v>
      </c>
      <c r="D9" s="12" t="str">
        <f ca="1">IF(B9="","",INDEX(Travi!$A$1:$K$10000,B9,5))</f>
        <v>Vsin</v>
      </c>
      <c r="E9" s="13">
        <f ca="1">IF(B9="","",INDEX(Travi!$A$1:$K$10000,B9,6))</f>
        <v>24.271000000000001</v>
      </c>
      <c r="F9" s="13">
        <f ca="1">IF(B9="","",INDEX(Travi!$A$1:$K$10000,B9,7))</f>
        <v>14.744999999999999</v>
      </c>
      <c r="G9" s="13">
        <f ca="1">IF(B9="","",INDEX(Travi!$A$1:$K$10000,B9,8))</f>
        <v>-2.5459999999999998</v>
      </c>
      <c r="H9" s="13">
        <f ca="1">IF(B9="","",INDEX(Travi!$A$1:$K$10000,B9,9))</f>
        <v>-0.28299999999999997</v>
      </c>
      <c r="I9" s="13">
        <f ca="1">IF(B9="","",INDEX(Travi!$A$1:$K$10000,B9,10))</f>
        <v>-3.1E-2</v>
      </c>
      <c r="J9" s="13">
        <f ca="1">IF(B9="","",INDEX(Travi!$A$1:$K$10000,B9,11))</f>
        <v>-4.5999999999999999E-2</v>
      </c>
      <c r="K9" s="12"/>
      <c r="L9" s="8"/>
      <c r="M9" s="12"/>
      <c r="N9" s="12"/>
      <c r="O9" s="13"/>
      <c r="P9" s="13"/>
      <c r="Q9" s="13"/>
      <c r="R9" s="13"/>
      <c r="S9" s="35"/>
      <c r="T9" s="8">
        <f t="shared" ref="T9:T10" ca="1" si="1">T8+1</f>
        <v>144</v>
      </c>
      <c r="U9" s="12">
        <f ca="1">IF(T9="","",INDEX(Travi!$A$1:$K$10000,T9,4))</f>
        <v>5</v>
      </c>
      <c r="V9" s="12" t="str">
        <f ca="1">IF(T9="","",INDEX(Travi!$A$1:$K$10000,T9,5))</f>
        <v>Vsin</v>
      </c>
      <c r="W9" s="13">
        <f ca="1">IF(T9="","",INDEX(Travi!$A$1:$K$10000,T9,6))</f>
        <v>20.52</v>
      </c>
      <c r="X9" s="13">
        <f ca="1">IF(T9="","",INDEX(Travi!$A$1:$K$10000,T9,7))</f>
        <v>12.454000000000001</v>
      </c>
      <c r="Y9" s="13">
        <f ca="1">IF(T9="","",INDEX(Travi!$A$1:$K$10000,T9,8))</f>
        <v>-3.2370000000000001</v>
      </c>
      <c r="Z9" s="13">
        <f ca="1">IF(T9="","",INDEX(Travi!$A$1:$K$10000,T9,9))</f>
        <v>-0.36</v>
      </c>
      <c r="AA9" s="13">
        <f ca="1">IF(T9="","",INDEX(Travi!$A$1:$K$10000,T9,10))</f>
        <v>-0.04</v>
      </c>
      <c r="AB9" s="13">
        <f ca="1">IF(T9="","",INDEX(Travi!$A$1:$K$10000,T9,11))</f>
        <v>-5.8999999999999997E-2</v>
      </c>
      <c r="AC9" s="12"/>
      <c r="AD9" s="8"/>
      <c r="AE9" s="12"/>
      <c r="AF9" s="12"/>
      <c r="AG9" s="13"/>
      <c r="AH9" s="13"/>
      <c r="AI9" s="13"/>
      <c r="AJ9" s="13"/>
      <c r="AK9" s="35"/>
      <c r="AL9" s="8">
        <f t="shared" ref="AL9:AL10" ca="1" si="2">AL8+1</f>
        <v>164</v>
      </c>
      <c r="AM9" s="12">
        <f ca="1">IF(AL9="","",INDEX(Travi!$A$1:$K$10000,AL9,4))</f>
        <v>5</v>
      </c>
      <c r="AN9" s="12" t="str">
        <f ca="1">IF(AL9="","",INDEX(Travi!$A$1:$K$10000,AL9,5))</f>
        <v>Vsin</v>
      </c>
      <c r="AO9" s="13">
        <f ca="1">IF(AL9="","",INDEX(Travi!$A$1:$K$10000,AL9,6))</f>
        <v>33.430999999999997</v>
      </c>
      <c r="AP9" s="13">
        <f ca="1">IF(AL9="","",INDEX(Travi!$A$1:$K$10000,AL9,7))</f>
        <v>20.353999999999999</v>
      </c>
      <c r="AQ9" s="13">
        <f ca="1">IF(AL9="","",INDEX(Travi!$A$1:$K$10000,AL9,8))</f>
        <v>-5.7850000000000001</v>
      </c>
      <c r="AR9" s="13">
        <f ca="1">IF(AL9="","",INDEX(Travi!$A$1:$K$10000,AL9,9))</f>
        <v>-0.65600000000000003</v>
      </c>
      <c r="AS9" s="13">
        <f ca="1">IF(AL9="","",INDEX(Travi!$A$1:$K$10000,AL9,10))</f>
        <v>-7.4999999999999997E-2</v>
      </c>
      <c r="AT9" s="13">
        <f ca="1">IF(AL9="","",INDEX(Travi!$A$1:$K$10000,AL9,11))</f>
        <v>-0.11</v>
      </c>
      <c r="AU9" s="12"/>
      <c r="AV9" s="8"/>
      <c r="AW9" s="12"/>
      <c r="AX9" s="12"/>
      <c r="AY9" s="13"/>
      <c r="AZ9" s="13"/>
      <c r="BA9" s="13"/>
      <c r="BB9" s="13"/>
      <c r="BC9" s="35"/>
      <c r="BD9" s="8">
        <f t="shared" ref="BD9:BD10" ca="1" si="3">BD8+1</f>
        <v>184</v>
      </c>
      <c r="BE9" s="12">
        <f ca="1">IF(BD9="","",INDEX(Travi!$A$1:$K$10000,BD9,4))</f>
        <v>5</v>
      </c>
      <c r="BF9" s="12" t="str">
        <f ca="1">IF(BD9="","",INDEX(Travi!$A$1:$K$10000,BD9,5))</f>
        <v>Vsin</v>
      </c>
      <c r="BG9" s="13">
        <f ca="1">IF(BD9="","",INDEX(Travi!$A$1:$K$10000,BD9,6))</f>
        <v>69.927000000000007</v>
      </c>
      <c r="BH9" s="13">
        <f ca="1">IF(BD9="","",INDEX(Travi!$A$1:$K$10000,BD9,7))</f>
        <v>41.186999999999998</v>
      </c>
      <c r="BI9" s="13">
        <f ca="1">IF(BD9="","",INDEX(Travi!$A$1:$K$10000,BD9,8))</f>
        <v>-14.535</v>
      </c>
      <c r="BJ9" s="13">
        <f ca="1">IF(BD9="","",INDEX(Travi!$A$1:$K$10000,BD9,9))</f>
        <v>-1.6040000000000001</v>
      </c>
      <c r="BK9" s="13">
        <f ca="1">IF(BD9="","",INDEX(Travi!$A$1:$K$10000,BD9,10))</f>
        <v>-0.17299999999999999</v>
      </c>
      <c r="BL9" s="13">
        <f ca="1">IF(BD9="","",INDEX(Travi!$A$1:$K$10000,BD9,11))</f>
        <v>-0.255</v>
      </c>
      <c r="BM9" s="12"/>
      <c r="BN9" s="8"/>
      <c r="BO9" s="12"/>
      <c r="BP9" s="12"/>
      <c r="BQ9" s="13"/>
      <c r="BR9" s="13"/>
      <c r="BS9" s="13"/>
      <c r="BT9" s="13"/>
      <c r="BU9" s="35"/>
      <c r="BV9" s="8">
        <f t="shared" ref="BV9:BV10" ca="1" si="4">BV8+1</f>
        <v>204</v>
      </c>
      <c r="BW9" s="12">
        <f ca="1">IF(BV9="","",INDEX(Travi!$A$1:$K$10000,BV9,4))</f>
        <v>5</v>
      </c>
      <c r="BX9" s="12" t="str">
        <f ca="1">IF(BV9="","",INDEX(Travi!$A$1:$K$10000,BV9,5))</f>
        <v>Vsin</v>
      </c>
      <c r="BY9" s="13">
        <f ca="1">IF(BV9="","",INDEX(Travi!$A$1:$K$10000,BV9,6))</f>
        <v>93.033000000000001</v>
      </c>
      <c r="BZ9" s="13">
        <f ca="1">IF(BV9="","",INDEX(Travi!$A$1:$K$10000,BV9,7))</f>
        <v>54.664999999999999</v>
      </c>
      <c r="CA9" s="13">
        <f ca="1">IF(BV9="","",INDEX(Travi!$A$1:$K$10000,BV9,8))</f>
        <v>-18.061</v>
      </c>
      <c r="CB9" s="13">
        <f ca="1">IF(BV9="","",INDEX(Travi!$A$1:$K$10000,BV9,9))</f>
        <v>-2.016</v>
      </c>
      <c r="CC9" s="13">
        <f ca="1">IF(BV9="","",INDEX(Travi!$A$1:$K$10000,BV9,10))</f>
        <v>-0.22500000000000001</v>
      </c>
      <c r="CD9" s="13">
        <f ca="1">IF(BV9="","",INDEX(Travi!$A$1:$K$10000,BV9,11))</f>
        <v>-0.33100000000000002</v>
      </c>
      <c r="CE9" s="12"/>
      <c r="CF9" s="8"/>
      <c r="CG9" s="12"/>
      <c r="CH9" s="12"/>
      <c r="CI9" s="13"/>
      <c r="CJ9" s="13"/>
      <c r="CK9" s="13"/>
      <c r="CL9" s="13"/>
      <c r="CM9" s="35"/>
      <c r="CN9" s="8">
        <f t="shared" ref="CN9:CN10" ca="1" si="5">CN8+1</f>
        <v>224</v>
      </c>
      <c r="CO9" s="12">
        <f ca="1">IF(CN9="","",INDEX(Travi!$A$1:$K$10000,CN9,4))</f>
        <v>5</v>
      </c>
      <c r="CP9" s="12" t="str">
        <f ca="1">IF(CN9="","",INDEX(Travi!$A$1:$K$10000,CN9,5))</f>
        <v>Vsin</v>
      </c>
      <c r="CQ9" s="13">
        <f ca="1">IF(CN9="","",INDEX(Travi!$A$1:$K$10000,CN9,6))</f>
        <v>80.923000000000002</v>
      </c>
      <c r="CR9" s="13">
        <f ca="1">IF(CN9="","",INDEX(Travi!$A$1:$K$10000,CN9,7))</f>
        <v>47.44</v>
      </c>
      <c r="CS9" s="13">
        <f ca="1">IF(CN9="","",INDEX(Travi!$A$1:$K$10000,CN9,8))</f>
        <v>-14.246</v>
      </c>
      <c r="CT9" s="13">
        <f ca="1">IF(CN9="","",INDEX(Travi!$A$1:$K$10000,CN9,9))</f>
        <v>-1.579</v>
      </c>
      <c r="CU9" s="13">
        <f ca="1">IF(CN9="","",INDEX(Travi!$A$1:$K$10000,CN9,10))</f>
        <v>-0.17299999999999999</v>
      </c>
      <c r="CV9" s="13">
        <f ca="1">IF(CN9="","",INDEX(Travi!$A$1:$K$10000,CN9,11))</f>
        <v>-0.254</v>
      </c>
      <c r="CW9" s="12"/>
      <c r="CX9" s="8"/>
      <c r="CY9" s="12"/>
      <c r="CZ9" s="12"/>
      <c r="DA9" s="13"/>
      <c r="DB9" s="13"/>
      <c r="DC9" s="13"/>
      <c r="DD9" s="13"/>
      <c r="DE9" s="35"/>
      <c r="DF9" s="8">
        <f t="shared" ref="DF9:DF10" ca="1" si="6">DF8+1</f>
        <v>224</v>
      </c>
      <c r="DG9" s="12">
        <f ca="1">IF(DF9="","",INDEX(Travi!$A$1:$K$10000,DF9,4))</f>
        <v>5</v>
      </c>
      <c r="DH9" s="12" t="str">
        <f ca="1">IF(DF9="","",INDEX(Travi!$A$1:$K$10000,DF9,5))</f>
        <v>Vsin</v>
      </c>
      <c r="DI9" s="13">
        <f ca="1">IF(DF9="","",INDEX(Travi!$A$1:$K$10000,DF9,6))</f>
        <v>80.923000000000002</v>
      </c>
      <c r="DJ9" s="13">
        <f ca="1">IF(DF9="","",INDEX(Travi!$A$1:$K$10000,DF9,7))</f>
        <v>47.44</v>
      </c>
      <c r="DK9" s="13">
        <f ca="1">IF(DF9="","",INDEX(Travi!$A$1:$K$10000,DF9,8))</f>
        <v>-14.246</v>
      </c>
      <c r="DL9" s="13">
        <f ca="1">IF(DF9="","",INDEX(Travi!$A$1:$K$10000,DF9,9))</f>
        <v>-1.579</v>
      </c>
      <c r="DM9" s="13">
        <f ca="1">IF(DF9="","",INDEX(Travi!$A$1:$K$10000,DF9,10))</f>
        <v>-0.17299999999999999</v>
      </c>
      <c r="DN9" s="13">
        <f ca="1">IF(DF9="","",INDEX(Travi!$A$1:$K$10000,DF9,11))</f>
        <v>-0.254</v>
      </c>
      <c r="DO9" s="12"/>
      <c r="DP9" s="8"/>
      <c r="DQ9" s="12"/>
      <c r="DR9" s="12"/>
      <c r="DS9" s="13"/>
      <c r="DT9" s="13"/>
      <c r="DU9" s="13"/>
      <c r="DV9" s="13"/>
    </row>
    <row r="10" spans="1:126" x14ac:dyDescent="0.35">
      <c r="A10" s="11"/>
      <c r="B10" s="8">
        <f t="shared" ca="1" si="0"/>
        <v>125</v>
      </c>
      <c r="C10" s="12">
        <f ca="1">IF(B10="","",INDEX(Travi!$A$1:$K$10000,B10,4))</f>
        <v>5</v>
      </c>
      <c r="D10" s="12" t="str">
        <f ca="1">IF(B10="","",INDEX(Travi!$A$1:$K$10000,B10,5))</f>
        <v>Vdes</v>
      </c>
      <c r="E10" s="13">
        <f ca="1">IF(B10="","",INDEX(Travi!$A$1:$K$10000,B10,6))</f>
        <v>-25.408000000000001</v>
      </c>
      <c r="F10" s="13">
        <f ca="1">IF(B10="","",INDEX(Travi!$A$1:$K$10000,B10,7))</f>
        <v>-15.429</v>
      </c>
      <c r="G10" s="13">
        <f ca="1">IF(B10="","",INDEX(Travi!$A$1:$K$10000,B10,8))</f>
        <v>-2.5459999999999998</v>
      </c>
      <c r="H10" s="13">
        <f ca="1">IF(B10="","",INDEX(Travi!$A$1:$K$10000,B10,9))</f>
        <v>-0.28299999999999997</v>
      </c>
      <c r="I10" s="13">
        <f ca="1">IF(B10="","",INDEX(Travi!$A$1:$K$10000,B10,10))</f>
        <v>-3.1E-2</v>
      </c>
      <c r="J10" s="13">
        <f ca="1">IF(B10="","",INDEX(Travi!$A$1:$K$10000,B10,11))</f>
        <v>-4.5999999999999999E-2</v>
      </c>
      <c r="K10" s="12"/>
      <c r="L10" s="8"/>
      <c r="M10" s="12"/>
      <c r="N10" s="12"/>
      <c r="O10" s="13"/>
      <c r="P10" s="13"/>
      <c r="Q10" s="13"/>
      <c r="R10" s="13"/>
      <c r="S10" s="35"/>
      <c r="T10" s="8">
        <f t="shared" ca="1" si="1"/>
        <v>145</v>
      </c>
      <c r="U10" s="12">
        <f ca="1">IF(T10="","",INDEX(Travi!$A$1:$K$10000,T10,4))</f>
        <v>5</v>
      </c>
      <c r="V10" s="12" t="str">
        <f ca="1">IF(T10="","",INDEX(Travi!$A$1:$K$10000,T10,5))</f>
        <v>Vdes</v>
      </c>
      <c r="W10" s="13">
        <f ca="1">IF(T10="","",INDEX(Travi!$A$1:$K$10000,T10,6))</f>
        <v>-19.646000000000001</v>
      </c>
      <c r="X10" s="13">
        <f ca="1">IF(T10="","",INDEX(Travi!$A$1:$K$10000,T10,7))</f>
        <v>-11.942</v>
      </c>
      <c r="Y10" s="13">
        <f ca="1">IF(T10="","",INDEX(Travi!$A$1:$K$10000,T10,8))</f>
        <v>-3.2370000000000001</v>
      </c>
      <c r="Z10" s="13">
        <f ca="1">IF(T10="","",INDEX(Travi!$A$1:$K$10000,T10,9))</f>
        <v>-0.36</v>
      </c>
      <c r="AA10" s="13">
        <f ca="1">IF(T10="","",INDEX(Travi!$A$1:$K$10000,T10,10))</f>
        <v>-0.04</v>
      </c>
      <c r="AB10" s="13">
        <f ca="1">IF(T10="","",INDEX(Travi!$A$1:$K$10000,T10,11))</f>
        <v>-5.8999999999999997E-2</v>
      </c>
      <c r="AC10" s="12"/>
      <c r="AD10" s="8"/>
      <c r="AE10" s="12"/>
      <c r="AF10" s="12"/>
      <c r="AG10" s="13"/>
      <c r="AH10" s="13"/>
      <c r="AI10" s="13"/>
      <c r="AJ10" s="13"/>
      <c r="AK10" s="35"/>
      <c r="AL10" s="8">
        <f t="shared" ca="1" si="2"/>
        <v>165</v>
      </c>
      <c r="AM10" s="12">
        <f ca="1">IF(AL10="","",INDEX(Travi!$A$1:$K$10000,AL10,4))</f>
        <v>5</v>
      </c>
      <c r="AN10" s="12" t="str">
        <f ca="1">IF(AL10="","",INDEX(Travi!$A$1:$K$10000,AL10,5))</f>
        <v>Vdes</v>
      </c>
      <c r="AO10" s="13">
        <f ca="1">IF(AL10="","",INDEX(Travi!$A$1:$K$10000,AL10,6))</f>
        <v>-32.899000000000001</v>
      </c>
      <c r="AP10" s="13">
        <f ca="1">IF(AL10="","",INDEX(Travi!$A$1:$K$10000,AL10,7))</f>
        <v>-20.026</v>
      </c>
      <c r="AQ10" s="13">
        <f ca="1">IF(AL10="","",INDEX(Travi!$A$1:$K$10000,AL10,8))</f>
        <v>-5.7850000000000001</v>
      </c>
      <c r="AR10" s="13">
        <f ca="1">IF(AL10="","",INDEX(Travi!$A$1:$K$10000,AL10,9))</f>
        <v>-0.65600000000000003</v>
      </c>
      <c r="AS10" s="13">
        <f ca="1">IF(AL10="","",INDEX(Travi!$A$1:$K$10000,AL10,10))</f>
        <v>-7.4999999999999997E-2</v>
      </c>
      <c r="AT10" s="13">
        <f ca="1">IF(AL10="","",INDEX(Travi!$A$1:$K$10000,AL10,11))</f>
        <v>-0.11</v>
      </c>
      <c r="AU10" s="12"/>
      <c r="AV10" s="8"/>
      <c r="AW10" s="12"/>
      <c r="AX10" s="12"/>
      <c r="AY10" s="13"/>
      <c r="AZ10" s="13"/>
      <c r="BA10" s="13"/>
      <c r="BB10" s="13"/>
      <c r="BC10" s="35"/>
      <c r="BD10" s="8">
        <f t="shared" ca="1" si="3"/>
        <v>185</v>
      </c>
      <c r="BE10" s="12">
        <f ca="1">IF(BD10="","",INDEX(Travi!$A$1:$K$10000,BD10,4))</f>
        <v>5</v>
      </c>
      <c r="BF10" s="12" t="str">
        <f ca="1">IF(BD10="","",INDEX(Travi!$A$1:$K$10000,BD10,5))</f>
        <v>Vdes</v>
      </c>
      <c r="BG10" s="13">
        <f ca="1">IF(BD10="","",INDEX(Travi!$A$1:$K$10000,BD10,6))</f>
        <v>-72.472999999999999</v>
      </c>
      <c r="BH10" s="13">
        <f ca="1">IF(BD10="","",INDEX(Travi!$A$1:$K$10000,BD10,7))</f>
        <v>-42.493000000000002</v>
      </c>
      <c r="BI10" s="13">
        <f ca="1">IF(BD10="","",INDEX(Travi!$A$1:$K$10000,BD10,8))</f>
        <v>-14.535</v>
      </c>
      <c r="BJ10" s="13">
        <f ca="1">IF(BD10="","",INDEX(Travi!$A$1:$K$10000,BD10,9))</f>
        <v>-1.6040000000000001</v>
      </c>
      <c r="BK10" s="13">
        <f ca="1">IF(BD10="","",INDEX(Travi!$A$1:$K$10000,BD10,10))</f>
        <v>-0.17299999999999999</v>
      </c>
      <c r="BL10" s="13">
        <f ca="1">IF(BD10="","",INDEX(Travi!$A$1:$K$10000,BD10,11))</f>
        <v>-0.255</v>
      </c>
      <c r="BM10" s="12"/>
      <c r="BN10" s="8"/>
      <c r="BO10" s="12"/>
      <c r="BP10" s="12"/>
      <c r="BQ10" s="13"/>
      <c r="BR10" s="13"/>
      <c r="BS10" s="13"/>
      <c r="BT10" s="13"/>
      <c r="BU10" s="35"/>
      <c r="BV10" s="8">
        <f t="shared" ca="1" si="4"/>
        <v>205</v>
      </c>
      <c r="BW10" s="12">
        <f ca="1">IF(BV10="","",INDEX(Travi!$A$1:$K$10000,BV10,4))</f>
        <v>5</v>
      </c>
      <c r="BX10" s="12" t="str">
        <f ca="1">IF(BV10="","",INDEX(Travi!$A$1:$K$10000,BV10,5))</f>
        <v>Vdes</v>
      </c>
      <c r="BY10" s="13">
        <f ca="1">IF(BV10="","",INDEX(Travi!$A$1:$K$10000,BV10,6))</f>
        <v>-93.867000000000004</v>
      </c>
      <c r="BZ10" s="13">
        <f ca="1">IF(BV10="","",INDEX(Travi!$A$1:$K$10000,BV10,7))</f>
        <v>-55.164999999999999</v>
      </c>
      <c r="CA10" s="13">
        <f ca="1">IF(BV10="","",INDEX(Travi!$A$1:$K$10000,BV10,8))</f>
        <v>-18.061</v>
      </c>
      <c r="CB10" s="13">
        <f ca="1">IF(BV10="","",INDEX(Travi!$A$1:$K$10000,BV10,9))</f>
        <v>-2.016</v>
      </c>
      <c r="CC10" s="13">
        <f ca="1">IF(BV10="","",INDEX(Travi!$A$1:$K$10000,BV10,10))</f>
        <v>-0.22500000000000001</v>
      </c>
      <c r="CD10" s="13">
        <f ca="1">IF(BV10="","",INDEX(Travi!$A$1:$K$10000,BV10,11))</f>
        <v>-0.33100000000000002</v>
      </c>
      <c r="CE10" s="12"/>
      <c r="CF10" s="8"/>
      <c r="CG10" s="12"/>
      <c r="CH10" s="12"/>
      <c r="CI10" s="13"/>
      <c r="CJ10" s="13"/>
      <c r="CK10" s="13"/>
      <c r="CL10" s="13"/>
      <c r="CM10" s="35"/>
      <c r="CN10" s="8">
        <f t="shared" ca="1" si="5"/>
        <v>225</v>
      </c>
      <c r="CO10" s="12">
        <f ca="1">IF(CN10="","",INDEX(Travi!$A$1:$K$10000,CN10,4))</f>
        <v>5</v>
      </c>
      <c r="CP10" s="12" t="str">
        <f ca="1">IF(CN10="","",INDEX(Travi!$A$1:$K$10000,CN10,5))</f>
        <v>Vdes</v>
      </c>
      <c r="CQ10" s="13">
        <f ca="1">IF(CN10="","",INDEX(Travi!$A$1:$K$10000,CN10,6))</f>
        <v>-79.277000000000001</v>
      </c>
      <c r="CR10" s="13">
        <f ca="1">IF(CN10="","",INDEX(Travi!$A$1:$K$10000,CN10,7))</f>
        <v>-46.7</v>
      </c>
      <c r="CS10" s="13">
        <f ca="1">IF(CN10="","",INDEX(Travi!$A$1:$K$10000,CN10,8))</f>
        <v>-14.246</v>
      </c>
      <c r="CT10" s="13">
        <f ca="1">IF(CN10="","",INDEX(Travi!$A$1:$K$10000,CN10,9))</f>
        <v>-1.579</v>
      </c>
      <c r="CU10" s="13">
        <f ca="1">IF(CN10="","",INDEX(Travi!$A$1:$K$10000,CN10,10))</f>
        <v>-0.17299999999999999</v>
      </c>
      <c r="CV10" s="13">
        <f ca="1">IF(CN10="","",INDEX(Travi!$A$1:$K$10000,CN10,11))</f>
        <v>-0.254</v>
      </c>
      <c r="CW10" s="12"/>
      <c r="CX10" s="8"/>
      <c r="CY10" s="12"/>
      <c r="CZ10" s="12"/>
      <c r="DA10" s="13"/>
      <c r="DB10" s="13"/>
      <c r="DC10" s="13"/>
      <c r="DD10" s="13"/>
      <c r="DE10" s="35"/>
      <c r="DF10" s="8">
        <f t="shared" ca="1" si="6"/>
        <v>225</v>
      </c>
      <c r="DG10" s="12">
        <f ca="1">IF(DF10="","",INDEX(Travi!$A$1:$K$10000,DF10,4))</f>
        <v>5</v>
      </c>
      <c r="DH10" s="12" t="str">
        <f ca="1">IF(DF10="","",INDEX(Travi!$A$1:$K$10000,DF10,5))</f>
        <v>Vdes</v>
      </c>
      <c r="DI10" s="13">
        <f ca="1">IF(DF10="","",INDEX(Travi!$A$1:$K$10000,DF10,6))</f>
        <v>-79.277000000000001</v>
      </c>
      <c r="DJ10" s="13">
        <f ca="1">IF(DF10="","",INDEX(Travi!$A$1:$K$10000,DF10,7))</f>
        <v>-46.7</v>
      </c>
      <c r="DK10" s="13">
        <f ca="1">IF(DF10="","",INDEX(Travi!$A$1:$K$10000,DF10,8))</f>
        <v>-14.246</v>
      </c>
      <c r="DL10" s="13">
        <f ca="1">IF(DF10="","",INDEX(Travi!$A$1:$K$10000,DF10,9))</f>
        <v>-1.579</v>
      </c>
      <c r="DM10" s="13">
        <f ca="1">IF(DF10="","",INDEX(Travi!$A$1:$K$10000,DF10,10))</f>
        <v>-0.17299999999999999</v>
      </c>
      <c r="DN10" s="13">
        <f ca="1">IF(DF10="","",INDEX(Travi!$A$1:$K$10000,DF10,11))</f>
        <v>-0.254</v>
      </c>
      <c r="DO10" s="12"/>
      <c r="DP10" s="8"/>
      <c r="DQ10" s="12"/>
      <c r="DR10" s="12"/>
      <c r="DS10" s="13"/>
      <c r="DT10" s="13"/>
      <c r="DU10" s="13"/>
      <c r="DV10" s="13"/>
    </row>
    <row r="11" spans="1:126" x14ac:dyDescent="0.35">
      <c r="A11" s="11"/>
      <c r="B11" s="8">
        <f ca="1">IF(ROW(C11)-ROW(C$7)&gt;=4*$C$7,"",B10+1)</f>
        <v>126</v>
      </c>
      <c r="C11" s="12">
        <f ca="1">IF(B11="","",INDEX(Travi!$A$1:$K$10000,B11,4))</f>
        <v>4</v>
      </c>
      <c r="D11" s="12" t="str">
        <f ca="1">IF(B11="","",INDEX(Travi!$A$1:$K$10000,B11,5))</f>
        <v>Msin</v>
      </c>
      <c r="E11" s="13">
        <f ca="1">IF(B11="","",INDEX(Travi!$A$1:$K$10000,B11,6))</f>
        <v>-21.599</v>
      </c>
      <c r="F11" s="13">
        <f ca="1">IF(B11="","",INDEX(Travi!$A$1:$K$10000,B11,7))</f>
        <v>-13.233000000000001</v>
      </c>
      <c r="G11" s="13">
        <f ca="1">IF(B11="","",INDEX(Travi!$A$1:$K$10000,B11,8))</f>
        <v>10.295999999999999</v>
      </c>
      <c r="H11" s="13">
        <f ca="1">IF(B11="","",INDEX(Travi!$A$1:$K$10000,B11,9))</f>
        <v>1.177</v>
      </c>
      <c r="I11" s="13">
        <f ca="1">IF(B11="","",INDEX(Travi!$A$1:$K$10000,B11,10))</f>
        <v>0.13400000000000001</v>
      </c>
      <c r="J11" s="13">
        <f ca="1">IF(B11="","",INDEX(Travi!$A$1:$K$10000,B11,11))</f>
        <v>0.19800000000000001</v>
      </c>
      <c r="K11" s="12"/>
      <c r="L11" s="8"/>
      <c r="M11" s="12"/>
      <c r="N11" s="12"/>
      <c r="O11" s="13"/>
      <c r="P11" s="13"/>
      <c r="Q11" s="13"/>
      <c r="R11" s="13"/>
      <c r="S11" s="35"/>
      <c r="T11" s="8">
        <f ca="1">IF(ROW(U11)-ROW(U$7)&gt;=4*$C$7,"",T10+1)</f>
        <v>146</v>
      </c>
      <c r="U11" s="12">
        <f ca="1">IF(T11="","",INDEX(Travi!$A$1:$K$10000,T11,4))</f>
        <v>4</v>
      </c>
      <c r="V11" s="12" t="str">
        <f ca="1">IF(T11="","",INDEX(Travi!$A$1:$K$10000,T11,5))</f>
        <v>Msin</v>
      </c>
      <c r="W11" s="13">
        <f ca="1">IF(T11="","",INDEX(Travi!$A$1:$K$10000,T11,6))</f>
        <v>-14.909000000000001</v>
      </c>
      <c r="X11" s="13">
        <f ca="1">IF(T11="","",INDEX(Travi!$A$1:$K$10000,T11,7))</f>
        <v>-9.1389999999999993</v>
      </c>
      <c r="Y11" s="13">
        <f ca="1">IF(T11="","",INDEX(Travi!$A$1:$K$10000,T11,8))</f>
        <v>11.773999999999999</v>
      </c>
      <c r="Z11" s="13">
        <f ca="1">IF(T11="","",INDEX(Travi!$A$1:$K$10000,T11,9))</f>
        <v>1.3460000000000001</v>
      </c>
      <c r="AA11" s="13">
        <f ca="1">IF(T11="","",INDEX(Travi!$A$1:$K$10000,T11,10))</f>
        <v>0.154</v>
      </c>
      <c r="AB11" s="13">
        <f ca="1">IF(T11="","",INDEX(Travi!$A$1:$K$10000,T11,11))</f>
        <v>0.22600000000000001</v>
      </c>
      <c r="AC11" s="12"/>
      <c r="AD11" s="8"/>
      <c r="AE11" s="12"/>
      <c r="AF11" s="12"/>
      <c r="AG11" s="13"/>
      <c r="AH11" s="13"/>
      <c r="AI11" s="13"/>
      <c r="AJ11" s="13"/>
      <c r="AK11" s="35"/>
      <c r="AL11" s="8">
        <f ca="1">IF(ROW(AM11)-ROW(AM$7)&gt;=4*$C$7,"",AL10+1)</f>
        <v>166</v>
      </c>
      <c r="AM11" s="12">
        <f ca="1">IF(AL11="","",INDEX(Travi!$A$1:$K$10000,AL11,4))</f>
        <v>4</v>
      </c>
      <c r="AN11" s="12" t="str">
        <f ca="1">IF(AL11="","",INDEX(Travi!$A$1:$K$10000,AL11,5))</f>
        <v>Msin</v>
      </c>
      <c r="AO11" s="13">
        <f ca="1">IF(AL11="","",INDEX(Travi!$A$1:$K$10000,AL11,6))</f>
        <v>-28.045999999999999</v>
      </c>
      <c r="AP11" s="13">
        <f ca="1">IF(AL11="","",INDEX(Travi!$A$1:$K$10000,AL11,7))</f>
        <v>-16.878</v>
      </c>
      <c r="AQ11" s="13">
        <f ca="1">IF(AL11="","",INDEX(Travi!$A$1:$K$10000,AL11,8))</f>
        <v>14.648999999999999</v>
      </c>
      <c r="AR11" s="13">
        <f ca="1">IF(AL11="","",INDEX(Travi!$A$1:$K$10000,AL11,9))</f>
        <v>1.6830000000000001</v>
      </c>
      <c r="AS11" s="13">
        <f ca="1">IF(AL11="","",INDEX(Travi!$A$1:$K$10000,AL11,10))</f>
        <v>0.19400000000000001</v>
      </c>
      <c r="AT11" s="13">
        <f ca="1">IF(AL11="","",INDEX(Travi!$A$1:$K$10000,AL11,11))</f>
        <v>0.28499999999999998</v>
      </c>
      <c r="AU11" s="12"/>
      <c r="AV11" s="8"/>
      <c r="AW11" s="12"/>
      <c r="AX11" s="12"/>
      <c r="AY11" s="13"/>
      <c r="AZ11" s="13"/>
      <c r="BA11" s="13"/>
      <c r="BB11" s="13"/>
      <c r="BC11" s="35"/>
      <c r="BD11" s="8">
        <f ca="1">IF(ROW(BE11)-ROW(BE$7)&gt;=4*$C$7,"",BD10+1)</f>
        <v>186</v>
      </c>
      <c r="BE11" s="12">
        <f ca="1">IF(BD11="","",INDEX(Travi!$A$1:$K$10000,BD11,4))</f>
        <v>4</v>
      </c>
      <c r="BF11" s="12" t="str">
        <f ca="1">IF(BD11="","",INDEX(Travi!$A$1:$K$10000,BD11,5))</f>
        <v>Msin</v>
      </c>
      <c r="BG11" s="13">
        <f ca="1">IF(BD11="","",INDEX(Travi!$A$1:$K$10000,BD11,6))</f>
        <v>-49.441000000000003</v>
      </c>
      <c r="BH11" s="13">
        <f ca="1">IF(BD11="","",INDEX(Travi!$A$1:$K$10000,BD11,7))</f>
        <v>-29.477</v>
      </c>
      <c r="BI11" s="13">
        <f ca="1">IF(BD11="","",INDEX(Travi!$A$1:$K$10000,BD11,8))</f>
        <v>56.466000000000001</v>
      </c>
      <c r="BJ11" s="13">
        <f ca="1">IF(BD11="","",INDEX(Travi!$A$1:$K$10000,BD11,9))</f>
        <v>6.4379999999999997</v>
      </c>
      <c r="BK11" s="13">
        <f ca="1">IF(BD11="","",INDEX(Travi!$A$1:$K$10000,BD11,10))</f>
        <v>0.73199999999999998</v>
      </c>
      <c r="BL11" s="13">
        <f ca="1">IF(BD11="","",INDEX(Travi!$A$1:$K$10000,BD11,11))</f>
        <v>1.077</v>
      </c>
      <c r="BM11" s="12"/>
      <c r="BN11" s="8"/>
      <c r="BO11" s="12"/>
      <c r="BP11" s="12"/>
      <c r="BQ11" s="13"/>
      <c r="BR11" s="13"/>
      <c r="BS11" s="13"/>
      <c r="BT11" s="13"/>
      <c r="BU11" s="35"/>
      <c r="BV11" s="8">
        <f ca="1">IF(ROW(BW11)-ROW(BW$7)&gt;=4*$C$7,"",BV10+1)</f>
        <v>206</v>
      </c>
      <c r="BW11" s="12">
        <f ca="1">IF(BV11="","",INDEX(Travi!$A$1:$K$10000,BV11,4))</f>
        <v>4</v>
      </c>
      <c r="BX11" s="12" t="str">
        <f ca="1">IF(BV11="","",INDEX(Travi!$A$1:$K$10000,BV11,5))</f>
        <v>Msin</v>
      </c>
      <c r="BY11" s="13">
        <f ca="1">IF(BV11="","",INDEX(Travi!$A$1:$K$10000,BV11,6))</f>
        <v>-74.162000000000006</v>
      </c>
      <c r="BZ11" s="13">
        <f ca="1">IF(BV11="","",INDEX(Travi!$A$1:$K$10000,BV11,7))</f>
        <v>-44.451999999999998</v>
      </c>
      <c r="CA11" s="13">
        <f ca="1">IF(BV11="","",INDEX(Travi!$A$1:$K$10000,BV11,8))</f>
        <v>92.084999999999994</v>
      </c>
      <c r="CB11" s="13">
        <f ca="1">IF(BV11="","",INDEX(Travi!$A$1:$K$10000,BV11,9))</f>
        <v>10.54</v>
      </c>
      <c r="CC11" s="13">
        <f ca="1">IF(BV11="","",INDEX(Travi!$A$1:$K$10000,BV11,10))</f>
        <v>1.206</v>
      </c>
      <c r="CD11" s="13">
        <f ca="1">IF(BV11="","",INDEX(Travi!$A$1:$K$10000,BV11,11))</f>
        <v>1.774</v>
      </c>
      <c r="CE11" s="12"/>
      <c r="CF11" s="8"/>
      <c r="CG11" s="12"/>
      <c r="CH11" s="12"/>
      <c r="CI11" s="13"/>
      <c r="CJ11" s="13"/>
      <c r="CK11" s="13"/>
      <c r="CL11" s="13"/>
      <c r="CM11" s="35"/>
      <c r="CN11" s="8">
        <f ca="1">IF(ROW(CO11)-ROW(CO$7)&gt;=4*$C$7,"",CN10+1)</f>
        <v>226</v>
      </c>
      <c r="CO11" s="12">
        <f ca="1">IF(CN11="","",INDEX(Travi!$A$1:$K$10000,CN11,4))</f>
        <v>4</v>
      </c>
      <c r="CP11" s="12" t="str">
        <f ca="1">IF(CN11="","",INDEX(Travi!$A$1:$K$10000,CN11,5))</f>
        <v>Msin</v>
      </c>
      <c r="CQ11" s="13">
        <f ca="1">IF(CN11="","",INDEX(Travi!$A$1:$K$10000,CN11,6))</f>
        <v>-30.713999999999999</v>
      </c>
      <c r="CR11" s="13">
        <f ca="1">IF(CN11="","",INDEX(Travi!$A$1:$K$10000,CN11,7))</f>
        <v>-18.556000000000001</v>
      </c>
      <c r="CS11" s="13">
        <f ca="1">IF(CN11="","",INDEX(Travi!$A$1:$K$10000,CN11,8))</f>
        <v>75.082999999999998</v>
      </c>
      <c r="CT11" s="13">
        <f ca="1">IF(CN11="","",INDEX(Travi!$A$1:$K$10000,CN11,9))</f>
        <v>8.5630000000000006</v>
      </c>
      <c r="CU11" s="13">
        <f ca="1">IF(CN11="","",INDEX(Travi!$A$1:$K$10000,CN11,10))</f>
        <v>0.97499999999999998</v>
      </c>
      <c r="CV11" s="13">
        <f ca="1">IF(CN11="","",INDEX(Travi!$A$1:$K$10000,CN11,11))</f>
        <v>1.4339999999999999</v>
      </c>
      <c r="CW11" s="12"/>
      <c r="CX11" s="8"/>
      <c r="CY11" s="12"/>
      <c r="CZ11" s="12"/>
      <c r="DA11" s="13"/>
      <c r="DB11" s="13"/>
      <c r="DC11" s="13"/>
      <c r="DD11" s="13"/>
      <c r="DE11" s="35"/>
      <c r="DF11" s="8">
        <f ca="1">IF(ROW(DG11)-ROW(DG$7)&gt;=4*$C$7,"",DF10+1)</f>
        <v>226</v>
      </c>
      <c r="DG11" s="12">
        <f ca="1">IF(DF11="","",INDEX(Travi!$A$1:$K$10000,DF11,4))</f>
        <v>4</v>
      </c>
      <c r="DH11" s="12" t="str">
        <f ca="1">IF(DF11="","",INDEX(Travi!$A$1:$K$10000,DF11,5))</f>
        <v>Msin</v>
      </c>
      <c r="DI11" s="13">
        <f ca="1">IF(DF11="","",INDEX(Travi!$A$1:$K$10000,DF11,6))</f>
        <v>-30.713999999999999</v>
      </c>
      <c r="DJ11" s="13">
        <f ca="1">IF(DF11="","",INDEX(Travi!$A$1:$K$10000,DF11,7))</f>
        <v>-18.556000000000001</v>
      </c>
      <c r="DK11" s="13">
        <f ca="1">IF(DF11="","",INDEX(Travi!$A$1:$K$10000,DF11,8))</f>
        <v>75.082999999999998</v>
      </c>
      <c r="DL11" s="13">
        <f ca="1">IF(DF11="","",INDEX(Travi!$A$1:$K$10000,DF11,9))</f>
        <v>8.5630000000000006</v>
      </c>
      <c r="DM11" s="13">
        <f ca="1">IF(DF11="","",INDEX(Travi!$A$1:$K$10000,DF11,10))</f>
        <v>0.97499999999999998</v>
      </c>
      <c r="DN11" s="13">
        <f ca="1">IF(DF11="","",INDEX(Travi!$A$1:$K$10000,DF11,11))</f>
        <v>1.4339999999999999</v>
      </c>
      <c r="DO11" s="12"/>
      <c r="DP11" s="8"/>
      <c r="DQ11" s="12"/>
      <c r="DR11" s="12"/>
      <c r="DS11" s="13"/>
      <c r="DT11" s="13"/>
      <c r="DU11" s="13"/>
      <c r="DV11" s="13"/>
    </row>
    <row r="12" spans="1:126" x14ac:dyDescent="0.35">
      <c r="A12" s="11"/>
      <c r="B12" s="12">
        <f t="shared" ref="B12:B30" ca="1" si="7">IF(ROW(C12)-ROW(C$7)&gt;=4*$C$7,"",B11+1)</f>
        <v>127</v>
      </c>
      <c r="C12" s="12">
        <f ca="1">IF(B12="","",INDEX(Travi!$A$1:$K$10000,B12,4))</f>
        <v>4</v>
      </c>
      <c r="D12" s="12" t="str">
        <f ca="1">IF(B12="","",INDEX(Travi!$A$1:$K$10000,B12,5))</f>
        <v>Mdes</v>
      </c>
      <c r="E12" s="13">
        <f ca="1">IF(B12="","",INDEX(Travi!$A$1:$K$10000,B12,6))</f>
        <v>-22.167999999999999</v>
      </c>
      <c r="F12" s="13">
        <f ca="1">IF(B12="","",INDEX(Travi!$A$1:$K$10000,B12,7))</f>
        <v>-13.581</v>
      </c>
      <c r="G12" s="13">
        <f ca="1">IF(B12="","",INDEX(Travi!$A$1:$K$10000,B12,8))</f>
        <v>-9.9209999999999994</v>
      </c>
      <c r="H12" s="13">
        <f ca="1">IF(B12="","",INDEX(Travi!$A$1:$K$10000,B12,9))</f>
        <v>-1.1339999999999999</v>
      </c>
      <c r="I12" s="13">
        <f ca="1">IF(B12="","",INDEX(Travi!$A$1:$K$10000,B12,10))</f>
        <v>-0.13</v>
      </c>
      <c r="J12" s="13">
        <f ca="1">IF(B12="","",INDEX(Travi!$A$1:$K$10000,B12,11))</f>
        <v>-0.191</v>
      </c>
      <c r="K12" s="12"/>
      <c r="L12" s="12"/>
      <c r="M12" s="12"/>
      <c r="N12" s="12"/>
      <c r="O12" s="13"/>
      <c r="P12" s="13"/>
      <c r="Q12" s="13"/>
      <c r="R12" s="13"/>
      <c r="S12" s="35"/>
      <c r="T12" s="12">
        <f t="shared" ref="T12:T30" ca="1" si="8">IF(ROW(U12)-ROW(U$7)&gt;=4*$C$7,"",T11+1)</f>
        <v>147</v>
      </c>
      <c r="U12" s="12">
        <f ca="1">IF(T12="","",INDEX(Travi!$A$1:$K$10000,T12,4))</f>
        <v>4</v>
      </c>
      <c r="V12" s="12" t="str">
        <f ca="1">IF(T12="","",INDEX(Travi!$A$1:$K$10000,T12,5))</f>
        <v>Mdes</v>
      </c>
      <c r="W12" s="13">
        <f ca="1">IF(T12="","",INDEX(Travi!$A$1:$K$10000,T12,6))</f>
        <v>-15.154</v>
      </c>
      <c r="X12" s="13">
        <f ca="1">IF(T12="","",INDEX(Travi!$A$1:$K$10000,T12,7))</f>
        <v>-9.2639999999999993</v>
      </c>
      <c r="Y12" s="13">
        <f ca="1">IF(T12="","",INDEX(Travi!$A$1:$K$10000,T12,8))</f>
        <v>-11.593</v>
      </c>
      <c r="Z12" s="13">
        <f ca="1">IF(T12="","",INDEX(Travi!$A$1:$K$10000,T12,9))</f>
        <v>-1.325</v>
      </c>
      <c r="AA12" s="13">
        <f ca="1">IF(T12="","",INDEX(Travi!$A$1:$K$10000,T12,10))</f>
        <v>-0.151</v>
      </c>
      <c r="AB12" s="13">
        <f ca="1">IF(T12="","",INDEX(Travi!$A$1:$K$10000,T12,11))</f>
        <v>-0.223</v>
      </c>
      <c r="AC12" s="12"/>
      <c r="AD12" s="12"/>
      <c r="AE12" s="12"/>
      <c r="AF12" s="12"/>
      <c r="AG12" s="13"/>
      <c r="AH12" s="13"/>
      <c r="AI12" s="13"/>
      <c r="AJ12" s="13"/>
      <c r="AK12" s="35"/>
      <c r="AL12" s="12">
        <f t="shared" ref="AL12:AL30" ca="1" si="9">IF(ROW(AM12)-ROW(AM$7)&gt;=4*$C$7,"",AL11+1)</f>
        <v>167</v>
      </c>
      <c r="AM12" s="12">
        <f ca="1">IF(AL12="","",INDEX(Travi!$A$1:$K$10000,AL12,4))</f>
        <v>4</v>
      </c>
      <c r="AN12" s="12" t="str">
        <f ca="1">IF(AL12="","",INDEX(Travi!$A$1:$K$10000,AL12,5))</f>
        <v>Mdes</v>
      </c>
      <c r="AO12" s="13">
        <f ca="1">IF(AL12="","",INDEX(Travi!$A$1:$K$10000,AL12,6))</f>
        <v>-26.184999999999999</v>
      </c>
      <c r="AP12" s="13">
        <f ca="1">IF(AL12="","",INDEX(Travi!$A$1:$K$10000,AL12,7))</f>
        <v>-15.789</v>
      </c>
      <c r="AQ12" s="13">
        <f ca="1">IF(AL12="","",INDEX(Travi!$A$1:$K$10000,AL12,8))</f>
        <v>-12.051</v>
      </c>
      <c r="AR12" s="13">
        <f ca="1">IF(AL12="","",INDEX(Travi!$A$1:$K$10000,AL12,9))</f>
        <v>-1.389</v>
      </c>
      <c r="AS12" s="13">
        <f ca="1">IF(AL12="","",INDEX(Travi!$A$1:$K$10000,AL12,10))</f>
        <v>-0.16</v>
      </c>
      <c r="AT12" s="13">
        <f ca="1">IF(AL12="","",INDEX(Travi!$A$1:$K$10000,AL12,11))</f>
        <v>-0.23599999999999999</v>
      </c>
      <c r="AU12" s="12"/>
      <c r="AV12" s="12"/>
      <c r="AW12" s="12"/>
      <c r="AX12" s="12"/>
      <c r="AY12" s="13"/>
      <c r="AZ12" s="13"/>
      <c r="BA12" s="13"/>
      <c r="BB12" s="13"/>
      <c r="BC12" s="35"/>
      <c r="BD12" s="12">
        <f t="shared" ref="BD12:BD30" ca="1" si="10">IF(ROW(BE12)-ROW(BE$7)&gt;=4*$C$7,"",BD11+1)</f>
        <v>187</v>
      </c>
      <c r="BE12" s="12">
        <f ca="1">IF(BD12="","",INDEX(Travi!$A$1:$K$10000,BD12,4))</f>
        <v>4</v>
      </c>
      <c r="BF12" s="12" t="str">
        <f ca="1">IF(BD12="","",INDEX(Travi!$A$1:$K$10000,BD12,5))</f>
        <v>Mdes</v>
      </c>
      <c r="BG12" s="13">
        <f ca="1">IF(BD12="","",INDEX(Travi!$A$1:$K$10000,BD12,6))</f>
        <v>-32.479999999999997</v>
      </c>
      <c r="BH12" s="13">
        <f ca="1">IF(BD12="","",INDEX(Travi!$A$1:$K$10000,BD12,7))</f>
        <v>-19.701000000000001</v>
      </c>
      <c r="BI12" s="13">
        <f ca="1">IF(BD12="","",INDEX(Travi!$A$1:$K$10000,BD12,8))</f>
        <v>-76.771000000000001</v>
      </c>
      <c r="BJ12" s="13">
        <f ca="1">IF(BD12="","",INDEX(Travi!$A$1:$K$10000,BD12,9))</f>
        <v>-8.7479999999999993</v>
      </c>
      <c r="BK12" s="13">
        <f ca="1">IF(BD12="","",INDEX(Travi!$A$1:$K$10000,BD12,10))</f>
        <v>-0.99399999999999999</v>
      </c>
      <c r="BL12" s="13">
        <f ca="1">IF(BD12="","",INDEX(Travi!$A$1:$K$10000,BD12,11))</f>
        <v>-1.4630000000000001</v>
      </c>
      <c r="BM12" s="12"/>
      <c r="BN12" s="12"/>
      <c r="BO12" s="12"/>
      <c r="BP12" s="12"/>
      <c r="BQ12" s="13"/>
      <c r="BR12" s="13"/>
      <c r="BS12" s="13"/>
      <c r="BT12" s="13"/>
      <c r="BU12" s="35"/>
      <c r="BV12" s="12">
        <f t="shared" ref="BV12:BV30" ca="1" si="11">IF(ROW(BW12)-ROW(BW$7)&gt;=4*$C$7,"",BV11+1)</f>
        <v>207</v>
      </c>
      <c r="BW12" s="12">
        <f ca="1">IF(BV12="","",INDEX(Travi!$A$1:$K$10000,BV12,4))</f>
        <v>4</v>
      </c>
      <c r="BX12" s="12" t="str">
        <f ca="1">IF(BV12="","",INDEX(Travi!$A$1:$K$10000,BV12,5))</f>
        <v>Mdes</v>
      </c>
      <c r="BY12" s="13">
        <f ca="1">IF(BV12="","",INDEX(Travi!$A$1:$K$10000,BV12,6))</f>
        <v>-74.457999999999998</v>
      </c>
      <c r="BZ12" s="13">
        <f ca="1">IF(BV12="","",INDEX(Travi!$A$1:$K$10000,BV12,7))</f>
        <v>-44.67</v>
      </c>
      <c r="CA12" s="13">
        <f ca="1">IF(BV12="","",INDEX(Travi!$A$1:$K$10000,BV12,8))</f>
        <v>-92.244</v>
      </c>
      <c r="CB12" s="13">
        <f ca="1">IF(BV12="","",INDEX(Travi!$A$1:$K$10000,BV12,9))</f>
        <v>-10.557</v>
      </c>
      <c r="CC12" s="13">
        <f ca="1">IF(BV12="","",INDEX(Travi!$A$1:$K$10000,BV12,10))</f>
        <v>-1.208</v>
      </c>
      <c r="CD12" s="13">
        <f ca="1">IF(BV12="","",INDEX(Travi!$A$1:$K$10000,BV12,11))</f>
        <v>-1.7769999999999999</v>
      </c>
      <c r="CE12" s="12"/>
      <c r="CF12" s="12"/>
      <c r="CG12" s="12"/>
      <c r="CH12" s="12"/>
      <c r="CI12" s="13"/>
      <c r="CJ12" s="13"/>
      <c r="CK12" s="13"/>
      <c r="CL12" s="13"/>
      <c r="CM12" s="35"/>
      <c r="CN12" s="12">
        <f t="shared" ref="CN12:CN30" ca="1" si="12">IF(ROW(CO12)-ROW(CO$7)&gt;=4*$C$7,"",CN11+1)</f>
        <v>227</v>
      </c>
      <c r="CO12" s="12">
        <f ca="1">IF(CN12="","",INDEX(Travi!$A$1:$K$10000,CN12,4))</f>
        <v>4</v>
      </c>
      <c r="CP12" s="12" t="str">
        <f ca="1">IF(CN12="","",INDEX(Travi!$A$1:$K$10000,CN12,5))</f>
        <v>Mdes</v>
      </c>
      <c r="CQ12" s="13">
        <f ca="1">IF(CN12="","",INDEX(Travi!$A$1:$K$10000,CN12,6))</f>
        <v>-59.231999999999999</v>
      </c>
      <c r="CR12" s="13">
        <f ca="1">IF(CN12="","",INDEX(Travi!$A$1:$K$10000,CN12,7))</f>
        <v>-35.366</v>
      </c>
      <c r="CS12" s="13">
        <f ca="1">IF(CN12="","",INDEX(Travi!$A$1:$K$10000,CN12,8))</f>
        <v>-60.515000000000001</v>
      </c>
      <c r="CT12" s="13">
        <f ca="1">IF(CN12="","",INDEX(Travi!$A$1:$K$10000,CN12,9))</f>
        <v>-6.9089999999999998</v>
      </c>
      <c r="CU12" s="13">
        <f ca="1">IF(CN12="","",INDEX(Travi!$A$1:$K$10000,CN12,10))</f>
        <v>-0.78700000000000003</v>
      </c>
      <c r="CV12" s="13">
        <f ca="1">IF(CN12="","",INDEX(Travi!$A$1:$K$10000,CN12,11))</f>
        <v>-1.1579999999999999</v>
      </c>
      <c r="CW12" s="12"/>
      <c r="CX12" s="12"/>
      <c r="CY12" s="12"/>
      <c r="CZ12" s="12"/>
      <c r="DA12" s="13"/>
      <c r="DB12" s="13"/>
      <c r="DC12" s="13"/>
      <c r="DD12" s="13"/>
      <c r="DE12" s="35"/>
      <c r="DF12" s="12">
        <f t="shared" ref="DF12:DF30" ca="1" si="13">IF(ROW(DG12)-ROW(DG$7)&gt;=4*$C$7,"",DF11+1)</f>
        <v>227</v>
      </c>
      <c r="DG12" s="12">
        <f ca="1">IF(DF12="","",INDEX(Travi!$A$1:$K$10000,DF12,4))</f>
        <v>4</v>
      </c>
      <c r="DH12" s="12" t="str">
        <f ca="1">IF(DF12="","",INDEX(Travi!$A$1:$K$10000,DF12,5))</f>
        <v>Mdes</v>
      </c>
      <c r="DI12" s="13">
        <f ca="1">IF(DF12="","",INDEX(Travi!$A$1:$K$10000,DF12,6))</f>
        <v>-59.231999999999999</v>
      </c>
      <c r="DJ12" s="13">
        <f ca="1">IF(DF12="","",INDEX(Travi!$A$1:$K$10000,DF12,7))</f>
        <v>-35.366</v>
      </c>
      <c r="DK12" s="13">
        <f ca="1">IF(DF12="","",INDEX(Travi!$A$1:$K$10000,DF12,8))</f>
        <v>-60.515000000000001</v>
      </c>
      <c r="DL12" s="13">
        <f ca="1">IF(DF12="","",INDEX(Travi!$A$1:$K$10000,DF12,9))</f>
        <v>-6.9089999999999998</v>
      </c>
      <c r="DM12" s="13">
        <f ca="1">IF(DF12="","",INDEX(Travi!$A$1:$K$10000,DF12,10))</f>
        <v>-0.78700000000000003</v>
      </c>
      <c r="DN12" s="13">
        <f ca="1">IF(DF12="","",INDEX(Travi!$A$1:$K$10000,DF12,11))</f>
        <v>-1.1579999999999999</v>
      </c>
      <c r="DO12" s="12"/>
      <c r="DP12" s="12"/>
      <c r="DQ12" s="12"/>
      <c r="DR12" s="12"/>
      <c r="DS12" s="13"/>
      <c r="DT12" s="13"/>
      <c r="DU12" s="13"/>
      <c r="DV12" s="13"/>
    </row>
    <row r="13" spans="1:126" x14ac:dyDescent="0.35">
      <c r="A13" s="11"/>
      <c r="B13" s="12">
        <f t="shared" ca="1" si="7"/>
        <v>128</v>
      </c>
      <c r="C13" s="12">
        <f ca="1">IF(B13="","",INDEX(Travi!$A$1:$K$10000,B13,4))</f>
        <v>4</v>
      </c>
      <c r="D13" s="12" t="str">
        <f ca="1">IF(B13="","",INDEX(Travi!$A$1:$K$10000,B13,5))</f>
        <v>Vsin</v>
      </c>
      <c r="E13" s="13">
        <f ca="1">IF(B13="","",INDEX(Travi!$A$1:$K$10000,B13,6))</f>
        <v>28.338000000000001</v>
      </c>
      <c r="F13" s="13">
        <f ca="1">IF(B13="","",INDEX(Travi!$A$1:$K$10000,B13,7))</f>
        <v>17.363</v>
      </c>
      <c r="G13" s="13">
        <f ca="1">IF(B13="","",INDEX(Travi!$A$1:$K$10000,B13,8))</f>
        <v>-4.3019999999999996</v>
      </c>
      <c r="H13" s="13">
        <f ca="1">IF(B13="","",INDEX(Travi!$A$1:$K$10000,B13,9))</f>
        <v>-0.49199999999999999</v>
      </c>
      <c r="I13" s="13">
        <f ca="1">IF(B13="","",INDEX(Travi!$A$1:$K$10000,B13,10))</f>
        <v>-5.6000000000000001E-2</v>
      </c>
      <c r="J13" s="13">
        <f ca="1">IF(B13="","",INDEX(Travi!$A$1:$K$10000,B13,11))</f>
        <v>-8.3000000000000004E-2</v>
      </c>
      <c r="K13" s="12"/>
      <c r="L13" s="12"/>
      <c r="M13" s="12"/>
      <c r="N13" s="12"/>
      <c r="O13" s="13"/>
      <c r="P13" s="13"/>
      <c r="Q13" s="13"/>
      <c r="R13" s="13"/>
      <c r="S13" s="35"/>
      <c r="T13" s="12">
        <f t="shared" ca="1" si="8"/>
        <v>148</v>
      </c>
      <c r="U13" s="12">
        <f ca="1">IF(T13="","",INDEX(Travi!$A$1:$K$10000,T13,4))</f>
        <v>4</v>
      </c>
      <c r="V13" s="12" t="str">
        <f ca="1">IF(T13="","",INDEX(Travi!$A$1:$K$10000,T13,5))</f>
        <v>Vsin</v>
      </c>
      <c r="W13" s="13">
        <f ca="1">IF(T13="","",INDEX(Travi!$A$1:$K$10000,T13,6))</f>
        <v>22.943999999999999</v>
      </c>
      <c r="X13" s="13">
        <f ca="1">IF(T13="","",INDEX(Travi!$A$1:$K$10000,T13,7))</f>
        <v>14.065</v>
      </c>
      <c r="Y13" s="13">
        <f ca="1">IF(T13="","",INDEX(Travi!$A$1:$K$10000,T13,8))</f>
        <v>-6.149</v>
      </c>
      <c r="Z13" s="13">
        <f ca="1">IF(T13="","",INDEX(Travi!$A$1:$K$10000,T13,9))</f>
        <v>-0.70299999999999996</v>
      </c>
      <c r="AA13" s="13">
        <f ca="1">IF(T13="","",INDEX(Travi!$A$1:$K$10000,T13,10))</f>
        <v>-0.08</v>
      </c>
      <c r="AB13" s="13">
        <f ca="1">IF(T13="","",INDEX(Travi!$A$1:$K$10000,T13,11))</f>
        <v>-0.11799999999999999</v>
      </c>
      <c r="AC13" s="12"/>
      <c r="AD13" s="12"/>
      <c r="AE13" s="12"/>
      <c r="AF13" s="12"/>
      <c r="AG13" s="13"/>
      <c r="AH13" s="13"/>
      <c r="AI13" s="13"/>
      <c r="AJ13" s="13"/>
      <c r="AK13" s="35"/>
      <c r="AL13" s="12">
        <f t="shared" ca="1" si="9"/>
        <v>168</v>
      </c>
      <c r="AM13" s="12">
        <f ca="1">IF(AL13="","",INDEX(Travi!$A$1:$K$10000,AL13,4))</f>
        <v>4</v>
      </c>
      <c r="AN13" s="12" t="str">
        <f ca="1">IF(AL13="","",INDEX(Travi!$A$1:$K$10000,AL13,5))</f>
        <v>Vsin</v>
      </c>
      <c r="AO13" s="13">
        <f ca="1">IF(AL13="","",INDEX(Travi!$A$1:$K$10000,AL13,6))</f>
        <v>54.41</v>
      </c>
      <c r="AP13" s="13">
        <f ca="1">IF(AL13="","",INDEX(Travi!$A$1:$K$10000,AL13,7))</f>
        <v>32.762999999999998</v>
      </c>
      <c r="AQ13" s="13">
        <f ca="1">IF(AL13="","",INDEX(Travi!$A$1:$K$10000,AL13,8))</f>
        <v>-8.8989999999999991</v>
      </c>
      <c r="AR13" s="13">
        <f ca="1">IF(AL13="","",INDEX(Travi!$A$1:$K$10000,AL13,9))</f>
        <v>-1.024</v>
      </c>
      <c r="AS13" s="13">
        <f ca="1">IF(AL13="","",INDEX(Travi!$A$1:$K$10000,AL13,10))</f>
        <v>-0.11799999999999999</v>
      </c>
      <c r="AT13" s="13">
        <f ca="1">IF(AL13="","",INDEX(Travi!$A$1:$K$10000,AL13,11))</f>
        <v>-0.17299999999999999</v>
      </c>
      <c r="AU13" s="12"/>
      <c r="AV13" s="12"/>
      <c r="AW13" s="12"/>
      <c r="AX13" s="12"/>
      <c r="AY13" s="13"/>
      <c r="AZ13" s="13"/>
      <c r="BA13" s="13"/>
      <c r="BB13" s="13"/>
      <c r="BC13" s="35"/>
      <c r="BD13" s="12">
        <f t="shared" ca="1" si="10"/>
        <v>188</v>
      </c>
      <c r="BE13" s="12">
        <f ca="1">IF(BD13="","",INDEX(Travi!$A$1:$K$10000,BD13,4))</f>
        <v>4</v>
      </c>
      <c r="BF13" s="12" t="str">
        <f ca="1">IF(BD13="","",INDEX(Travi!$A$1:$K$10000,BD13,5))</f>
        <v>Vsin</v>
      </c>
      <c r="BG13" s="13">
        <f ca="1">IF(BD13="","",INDEX(Travi!$A$1:$K$10000,BD13,6))</f>
        <v>89.715999999999994</v>
      </c>
      <c r="BH13" s="13">
        <f ca="1">IF(BD13="","",INDEX(Travi!$A$1:$K$10000,BD13,7))</f>
        <v>53.662999999999997</v>
      </c>
      <c r="BI13" s="13">
        <f ca="1">IF(BD13="","",INDEX(Travi!$A$1:$K$10000,BD13,8))</f>
        <v>-41.637</v>
      </c>
      <c r="BJ13" s="13">
        <f ca="1">IF(BD13="","",INDEX(Travi!$A$1:$K$10000,BD13,9))</f>
        <v>-4.7450000000000001</v>
      </c>
      <c r="BK13" s="13">
        <f ca="1">IF(BD13="","",INDEX(Travi!$A$1:$K$10000,BD13,10))</f>
        <v>-0.53900000000000003</v>
      </c>
      <c r="BL13" s="13">
        <f ca="1">IF(BD13="","",INDEX(Travi!$A$1:$K$10000,BD13,11))</f>
        <v>-0.79400000000000004</v>
      </c>
      <c r="BM13" s="12"/>
      <c r="BN13" s="12"/>
      <c r="BO13" s="12"/>
      <c r="BP13" s="12"/>
      <c r="BQ13" s="13"/>
      <c r="BR13" s="13"/>
      <c r="BS13" s="13"/>
      <c r="BT13" s="13"/>
      <c r="BU13" s="35"/>
      <c r="BV13" s="12">
        <f t="shared" ca="1" si="11"/>
        <v>208</v>
      </c>
      <c r="BW13" s="12">
        <f ca="1">IF(BV13="","",INDEX(Travi!$A$1:$K$10000,BV13,4))</f>
        <v>4</v>
      </c>
      <c r="BX13" s="12" t="str">
        <f ca="1">IF(BV13="","",INDEX(Travi!$A$1:$K$10000,BV13,5))</f>
        <v>Vsin</v>
      </c>
      <c r="BY13" s="13">
        <f ca="1">IF(BV13="","",INDEX(Travi!$A$1:$K$10000,BV13,6))</f>
        <v>110.726</v>
      </c>
      <c r="BZ13" s="13">
        <f ca="1">IF(BV13="","",INDEX(Travi!$A$1:$K$10000,BV13,7))</f>
        <v>66.370999999999995</v>
      </c>
      <c r="CA13" s="13">
        <f ca="1">IF(BV13="","",INDEX(Travi!$A$1:$K$10000,BV13,8))</f>
        <v>-43.887999999999998</v>
      </c>
      <c r="CB13" s="13">
        <f ca="1">IF(BV13="","",INDEX(Travi!$A$1:$K$10000,BV13,9))</f>
        <v>-5.0229999999999997</v>
      </c>
      <c r="CC13" s="13">
        <f ca="1">IF(BV13="","",INDEX(Travi!$A$1:$K$10000,BV13,10))</f>
        <v>-0.57499999999999996</v>
      </c>
      <c r="CD13" s="13">
        <f ca="1">IF(BV13="","",INDEX(Travi!$A$1:$K$10000,BV13,11))</f>
        <v>-0.84499999999999997</v>
      </c>
      <c r="CE13" s="12"/>
      <c r="CF13" s="12"/>
      <c r="CG13" s="12"/>
      <c r="CH13" s="12"/>
      <c r="CI13" s="13"/>
      <c r="CJ13" s="13"/>
      <c r="CK13" s="13"/>
      <c r="CL13" s="13"/>
      <c r="CM13" s="35"/>
      <c r="CN13" s="12">
        <f t="shared" ca="1" si="12"/>
        <v>228</v>
      </c>
      <c r="CO13" s="12">
        <f ca="1">IF(CN13="","",INDEX(Travi!$A$1:$K$10000,CN13,4))</f>
        <v>4</v>
      </c>
      <c r="CP13" s="12" t="str">
        <f ca="1">IF(CN13="","",INDEX(Travi!$A$1:$K$10000,CN13,5))</f>
        <v>Vsin</v>
      </c>
      <c r="CQ13" s="13">
        <f ca="1">IF(CN13="","",INDEX(Travi!$A$1:$K$10000,CN13,6))</f>
        <v>87.046000000000006</v>
      </c>
      <c r="CR13" s="13">
        <f ca="1">IF(CN13="","",INDEX(Travi!$A$1:$K$10000,CN13,7))</f>
        <v>52.265000000000001</v>
      </c>
      <c r="CS13" s="13">
        <f ca="1">IF(CN13="","",INDEX(Travi!$A$1:$K$10000,CN13,8))</f>
        <v>-37.665999999999997</v>
      </c>
      <c r="CT13" s="13">
        <f ca="1">IF(CN13="","",INDEX(Travi!$A$1:$K$10000,CN13,9))</f>
        <v>-4.298</v>
      </c>
      <c r="CU13" s="13">
        <f ca="1">IF(CN13="","",INDEX(Travi!$A$1:$K$10000,CN13,10))</f>
        <v>-0.48899999999999999</v>
      </c>
      <c r="CV13" s="13">
        <f ca="1">IF(CN13="","",INDEX(Travi!$A$1:$K$10000,CN13,11))</f>
        <v>-0.72</v>
      </c>
      <c r="CW13" s="12"/>
      <c r="CX13" s="12"/>
      <c r="CY13" s="12"/>
      <c r="CZ13" s="12"/>
      <c r="DA13" s="13"/>
      <c r="DB13" s="13"/>
      <c r="DC13" s="13"/>
      <c r="DD13" s="13"/>
      <c r="DE13" s="35"/>
      <c r="DF13" s="12">
        <f t="shared" ca="1" si="13"/>
        <v>228</v>
      </c>
      <c r="DG13" s="12">
        <f ca="1">IF(DF13="","",INDEX(Travi!$A$1:$K$10000,DF13,4))</f>
        <v>4</v>
      </c>
      <c r="DH13" s="12" t="str">
        <f ca="1">IF(DF13="","",INDEX(Travi!$A$1:$K$10000,DF13,5))</f>
        <v>Vsin</v>
      </c>
      <c r="DI13" s="13">
        <f ca="1">IF(DF13="","",INDEX(Travi!$A$1:$K$10000,DF13,6))</f>
        <v>87.046000000000006</v>
      </c>
      <c r="DJ13" s="13">
        <f ca="1">IF(DF13="","",INDEX(Travi!$A$1:$K$10000,DF13,7))</f>
        <v>52.265000000000001</v>
      </c>
      <c r="DK13" s="13">
        <f ca="1">IF(DF13="","",INDEX(Travi!$A$1:$K$10000,DF13,8))</f>
        <v>-37.665999999999997</v>
      </c>
      <c r="DL13" s="13">
        <f ca="1">IF(DF13="","",INDEX(Travi!$A$1:$K$10000,DF13,9))</f>
        <v>-4.298</v>
      </c>
      <c r="DM13" s="13">
        <f ca="1">IF(DF13="","",INDEX(Travi!$A$1:$K$10000,DF13,10))</f>
        <v>-0.48899999999999999</v>
      </c>
      <c r="DN13" s="13">
        <f ca="1">IF(DF13="","",INDEX(Travi!$A$1:$K$10000,DF13,11))</f>
        <v>-0.72</v>
      </c>
      <c r="DO13" s="12"/>
      <c r="DP13" s="12"/>
      <c r="DQ13" s="12"/>
      <c r="DR13" s="12"/>
      <c r="DS13" s="13"/>
      <c r="DT13" s="13"/>
      <c r="DU13" s="13"/>
      <c r="DV13" s="13"/>
    </row>
    <row r="14" spans="1:126" x14ac:dyDescent="0.35">
      <c r="A14" s="11"/>
      <c r="B14" s="12">
        <f t="shared" ca="1" si="7"/>
        <v>129</v>
      </c>
      <c r="C14" s="12">
        <f ca="1">IF(B14="","",INDEX(Travi!$A$1:$K$10000,B14,4))</f>
        <v>4</v>
      </c>
      <c r="D14" s="12" t="str">
        <f ca="1">IF(B14="","",INDEX(Travi!$A$1:$K$10000,B14,5))</f>
        <v>Vdes</v>
      </c>
      <c r="E14" s="13">
        <f ca="1">IF(B14="","",INDEX(Travi!$A$1:$K$10000,B14,6))</f>
        <v>-28.579000000000001</v>
      </c>
      <c r="F14" s="13">
        <f ca="1">IF(B14="","",INDEX(Travi!$A$1:$K$10000,B14,7))</f>
        <v>-17.510999999999999</v>
      </c>
      <c r="G14" s="13">
        <f ca="1">IF(B14="","",INDEX(Travi!$A$1:$K$10000,B14,8))</f>
        <v>-4.3019999999999996</v>
      </c>
      <c r="H14" s="13">
        <f ca="1">IF(B14="","",INDEX(Travi!$A$1:$K$10000,B14,9))</f>
        <v>-0.49199999999999999</v>
      </c>
      <c r="I14" s="13">
        <f ca="1">IF(B14="","",INDEX(Travi!$A$1:$K$10000,B14,10))</f>
        <v>-5.6000000000000001E-2</v>
      </c>
      <c r="J14" s="13">
        <f ca="1">IF(B14="","",INDEX(Travi!$A$1:$K$10000,B14,11))</f>
        <v>-8.3000000000000004E-2</v>
      </c>
      <c r="K14" s="12"/>
      <c r="L14" s="12"/>
      <c r="M14" s="12"/>
      <c r="N14" s="12"/>
      <c r="O14" s="13"/>
      <c r="P14" s="13"/>
      <c r="Q14" s="13"/>
      <c r="R14" s="13"/>
      <c r="S14" s="35"/>
      <c r="T14" s="12">
        <f t="shared" ca="1" si="8"/>
        <v>149</v>
      </c>
      <c r="U14" s="12">
        <f ca="1">IF(T14="","",INDEX(Travi!$A$1:$K$10000,T14,4))</f>
        <v>4</v>
      </c>
      <c r="V14" s="12" t="str">
        <f ca="1">IF(T14="","",INDEX(Travi!$A$1:$K$10000,T14,5))</f>
        <v>Vdes</v>
      </c>
      <c r="W14" s="13">
        <f ca="1">IF(T14="","",INDEX(Travi!$A$1:$K$10000,T14,6))</f>
        <v>-23.074000000000002</v>
      </c>
      <c r="X14" s="13">
        <f ca="1">IF(T14="","",INDEX(Travi!$A$1:$K$10000,T14,7))</f>
        <v>-14.131</v>
      </c>
      <c r="Y14" s="13">
        <f ca="1">IF(T14="","",INDEX(Travi!$A$1:$K$10000,T14,8))</f>
        <v>-6.149</v>
      </c>
      <c r="Z14" s="13">
        <f ca="1">IF(T14="","",INDEX(Travi!$A$1:$K$10000,T14,9))</f>
        <v>-0.70299999999999996</v>
      </c>
      <c r="AA14" s="13">
        <f ca="1">IF(T14="","",INDEX(Travi!$A$1:$K$10000,T14,10))</f>
        <v>-0.08</v>
      </c>
      <c r="AB14" s="13">
        <f ca="1">IF(T14="","",INDEX(Travi!$A$1:$K$10000,T14,11))</f>
        <v>-0.11799999999999999</v>
      </c>
      <c r="AC14" s="12"/>
      <c r="AD14" s="12"/>
      <c r="AE14" s="12"/>
      <c r="AF14" s="12"/>
      <c r="AG14" s="13"/>
      <c r="AH14" s="13"/>
      <c r="AI14" s="13"/>
      <c r="AJ14" s="13"/>
      <c r="AK14" s="35"/>
      <c r="AL14" s="12">
        <f t="shared" ca="1" si="9"/>
        <v>169</v>
      </c>
      <c r="AM14" s="12">
        <f ca="1">IF(AL14="","",INDEX(Travi!$A$1:$K$10000,AL14,4))</f>
        <v>4</v>
      </c>
      <c r="AN14" s="12" t="str">
        <f ca="1">IF(AL14="","",INDEX(Travi!$A$1:$K$10000,AL14,5))</f>
        <v>Vdes</v>
      </c>
      <c r="AO14" s="13">
        <f ca="1">IF(AL14="","",INDEX(Travi!$A$1:$K$10000,AL14,6))</f>
        <v>-53.17</v>
      </c>
      <c r="AP14" s="13">
        <f ca="1">IF(AL14="","",INDEX(Travi!$A$1:$K$10000,AL14,7))</f>
        <v>-32.036999999999999</v>
      </c>
      <c r="AQ14" s="13">
        <f ca="1">IF(AL14="","",INDEX(Travi!$A$1:$K$10000,AL14,8))</f>
        <v>-8.8989999999999991</v>
      </c>
      <c r="AR14" s="13">
        <f ca="1">IF(AL14="","",INDEX(Travi!$A$1:$K$10000,AL14,9))</f>
        <v>-1.024</v>
      </c>
      <c r="AS14" s="13">
        <f ca="1">IF(AL14="","",INDEX(Travi!$A$1:$K$10000,AL14,10))</f>
        <v>-0.11799999999999999</v>
      </c>
      <c r="AT14" s="13">
        <f ca="1">IF(AL14="","",INDEX(Travi!$A$1:$K$10000,AL14,11))</f>
        <v>-0.17299999999999999</v>
      </c>
      <c r="AU14" s="12"/>
      <c r="AV14" s="12"/>
      <c r="AW14" s="12"/>
      <c r="AX14" s="12"/>
      <c r="AY14" s="13"/>
      <c r="AZ14" s="13"/>
      <c r="BA14" s="13"/>
      <c r="BB14" s="13"/>
      <c r="BC14" s="35"/>
      <c r="BD14" s="12">
        <f t="shared" ca="1" si="10"/>
        <v>189</v>
      </c>
      <c r="BE14" s="12">
        <f ca="1">IF(BD14="","",INDEX(Travi!$A$1:$K$10000,BD14,4))</f>
        <v>4</v>
      </c>
      <c r="BF14" s="12" t="str">
        <f ca="1">IF(BD14="","",INDEX(Travi!$A$1:$K$10000,BD14,5))</f>
        <v>Vdes</v>
      </c>
      <c r="BG14" s="13">
        <f ca="1">IF(BD14="","",INDEX(Travi!$A$1:$K$10000,BD14,6))</f>
        <v>-79.116</v>
      </c>
      <c r="BH14" s="13">
        <f ca="1">IF(BD14="","",INDEX(Travi!$A$1:$K$10000,BD14,7))</f>
        <v>-47.552999999999997</v>
      </c>
      <c r="BI14" s="13">
        <f ca="1">IF(BD14="","",INDEX(Travi!$A$1:$K$10000,BD14,8))</f>
        <v>-41.637</v>
      </c>
      <c r="BJ14" s="13">
        <f ca="1">IF(BD14="","",INDEX(Travi!$A$1:$K$10000,BD14,9))</f>
        <v>-4.7450000000000001</v>
      </c>
      <c r="BK14" s="13">
        <f ca="1">IF(BD14="","",INDEX(Travi!$A$1:$K$10000,BD14,10))</f>
        <v>-0.53900000000000003</v>
      </c>
      <c r="BL14" s="13">
        <f ca="1">IF(BD14="","",INDEX(Travi!$A$1:$K$10000,BD14,11))</f>
        <v>-0.79400000000000004</v>
      </c>
      <c r="BM14" s="12"/>
      <c r="BN14" s="12"/>
      <c r="BO14" s="12"/>
      <c r="BP14" s="12"/>
      <c r="BQ14" s="13"/>
      <c r="BR14" s="13"/>
      <c r="BS14" s="13"/>
      <c r="BT14" s="13"/>
      <c r="BU14" s="35"/>
      <c r="BV14" s="12">
        <f t="shared" ca="1" si="11"/>
        <v>209</v>
      </c>
      <c r="BW14" s="12">
        <f ca="1">IF(BV14="","",INDEX(Travi!$A$1:$K$10000,BV14,4))</f>
        <v>4</v>
      </c>
      <c r="BX14" s="12" t="str">
        <f ca="1">IF(BV14="","",INDEX(Travi!$A$1:$K$10000,BV14,5))</f>
        <v>Vdes</v>
      </c>
      <c r="BY14" s="13">
        <f ca="1">IF(BV14="","",INDEX(Travi!$A$1:$K$10000,BV14,6))</f>
        <v>-110.866</v>
      </c>
      <c r="BZ14" s="13">
        <f ca="1">IF(BV14="","",INDEX(Travi!$A$1:$K$10000,BV14,7))</f>
        <v>-66.474999999999994</v>
      </c>
      <c r="CA14" s="13">
        <f ca="1">IF(BV14="","",INDEX(Travi!$A$1:$K$10000,BV14,8))</f>
        <v>-43.887999999999998</v>
      </c>
      <c r="CB14" s="13">
        <f ca="1">IF(BV14="","",INDEX(Travi!$A$1:$K$10000,BV14,9))</f>
        <v>-5.0229999999999997</v>
      </c>
      <c r="CC14" s="13">
        <f ca="1">IF(BV14="","",INDEX(Travi!$A$1:$K$10000,BV14,10))</f>
        <v>-0.57499999999999996</v>
      </c>
      <c r="CD14" s="13">
        <f ca="1">IF(BV14="","",INDEX(Travi!$A$1:$K$10000,BV14,11))</f>
        <v>-0.84499999999999997</v>
      </c>
      <c r="CE14" s="12"/>
      <c r="CF14" s="12"/>
      <c r="CG14" s="12"/>
      <c r="CH14" s="12"/>
      <c r="CI14" s="13"/>
      <c r="CJ14" s="13"/>
      <c r="CK14" s="13"/>
      <c r="CL14" s="13"/>
      <c r="CM14" s="35"/>
      <c r="CN14" s="12">
        <f t="shared" ca="1" si="12"/>
        <v>229</v>
      </c>
      <c r="CO14" s="12">
        <f ca="1">IF(CN14="","",INDEX(Travi!$A$1:$K$10000,CN14,4))</f>
        <v>4</v>
      </c>
      <c r="CP14" s="12" t="str">
        <f ca="1">IF(CN14="","",INDEX(Travi!$A$1:$K$10000,CN14,5))</f>
        <v>Vdes</v>
      </c>
      <c r="CQ14" s="13">
        <f ca="1">IF(CN14="","",INDEX(Travi!$A$1:$K$10000,CN14,6))</f>
        <v>-102.89</v>
      </c>
      <c r="CR14" s="13">
        <f ca="1">IF(CN14="","",INDEX(Travi!$A$1:$K$10000,CN14,7))</f>
        <v>-61.603000000000002</v>
      </c>
      <c r="CS14" s="13">
        <f ca="1">IF(CN14="","",INDEX(Travi!$A$1:$K$10000,CN14,8))</f>
        <v>-37.665999999999997</v>
      </c>
      <c r="CT14" s="13">
        <f ca="1">IF(CN14="","",INDEX(Travi!$A$1:$K$10000,CN14,9))</f>
        <v>-4.298</v>
      </c>
      <c r="CU14" s="13">
        <f ca="1">IF(CN14="","",INDEX(Travi!$A$1:$K$10000,CN14,10))</f>
        <v>-0.48899999999999999</v>
      </c>
      <c r="CV14" s="13">
        <f ca="1">IF(CN14="","",INDEX(Travi!$A$1:$K$10000,CN14,11))</f>
        <v>-0.72</v>
      </c>
      <c r="CW14" s="12"/>
      <c r="CX14" s="12"/>
      <c r="CY14" s="12"/>
      <c r="CZ14" s="12"/>
      <c r="DA14" s="13"/>
      <c r="DB14" s="13"/>
      <c r="DC14" s="13"/>
      <c r="DD14" s="13"/>
      <c r="DE14" s="35"/>
      <c r="DF14" s="12">
        <f t="shared" ca="1" si="13"/>
        <v>229</v>
      </c>
      <c r="DG14" s="12">
        <f ca="1">IF(DF14="","",INDEX(Travi!$A$1:$K$10000,DF14,4))</f>
        <v>4</v>
      </c>
      <c r="DH14" s="12" t="str">
        <f ca="1">IF(DF14="","",INDEX(Travi!$A$1:$K$10000,DF14,5))</f>
        <v>Vdes</v>
      </c>
      <c r="DI14" s="13">
        <f ca="1">IF(DF14="","",INDEX(Travi!$A$1:$K$10000,DF14,6))</f>
        <v>-102.89</v>
      </c>
      <c r="DJ14" s="13">
        <f ca="1">IF(DF14="","",INDEX(Travi!$A$1:$K$10000,DF14,7))</f>
        <v>-61.603000000000002</v>
      </c>
      <c r="DK14" s="13">
        <f ca="1">IF(DF14="","",INDEX(Travi!$A$1:$K$10000,DF14,8))</f>
        <v>-37.665999999999997</v>
      </c>
      <c r="DL14" s="13">
        <f ca="1">IF(DF14="","",INDEX(Travi!$A$1:$K$10000,DF14,9))</f>
        <v>-4.298</v>
      </c>
      <c r="DM14" s="13">
        <f ca="1">IF(DF14="","",INDEX(Travi!$A$1:$K$10000,DF14,10))</f>
        <v>-0.48899999999999999</v>
      </c>
      <c r="DN14" s="13">
        <f ca="1">IF(DF14="","",INDEX(Travi!$A$1:$K$10000,DF14,11))</f>
        <v>-0.72</v>
      </c>
      <c r="DO14" s="12"/>
      <c r="DP14" s="12"/>
      <c r="DQ14" s="12"/>
      <c r="DR14" s="12"/>
      <c r="DS14" s="13"/>
      <c r="DT14" s="13"/>
      <c r="DU14" s="13"/>
      <c r="DV14" s="13"/>
    </row>
    <row r="15" spans="1:126" x14ac:dyDescent="0.35">
      <c r="A15" s="11"/>
      <c r="B15" s="12">
        <f t="shared" ca="1" si="7"/>
        <v>130</v>
      </c>
      <c r="C15" s="12">
        <f ca="1">IF(B15="","",INDEX(Travi!$A$1:$K$10000,B15,4))</f>
        <v>3</v>
      </c>
      <c r="D15" s="12" t="str">
        <f ca="1">IF(B15="","",INDEX(Travi!$A$1:$K$10000,B15,5))</f>
        <v>Msin</v>
      </c>
      <c r="E15" s="13">
        <f ca="1">IF(B15="","",INDEX(Travi!$A$1:$K$10000,B15,6))</f>
        <v>-21.088000000000001</v>
      </c>
      <c r="F15" s="13">
        <f ca="1">IF(B15="","",INDEX(Travi!$A$1:$K$10000,B15,7))</f>
        <v>-12.926</v>
      </c>
      <c r="G15" s="13">
        <f ca="1">IF(B15="","",INDEX(Travi!$A$1:$K$10000,B15,8))</f>
        <v>14.891</v>
      </c>
      <c r="H15" s="13">
        <f ca="1">IF(B15="","",INDEX(Travi!$A$1:$K$10000,B15,9))</f>
        <v>1.758</v>
      </c>
      <c r="I15" s="13">
        <f ca="1">IF(B15="","",INDEX(Travi!$A$1:$K$10000,B15,10))</f>
        <v>0.20200000000000001</v>
      </c>
      <c r="J15" s="13">
        <f ca="1">IF(B15="","",INDEX(Travi!$A$1:$K$10000,B15,11))</f>
        <v>0.29799999999999999</v>
      </c>
      <c r="K15" s="12"/>
      <c r="L15" s="12"/>
      <c r="M15" s="12"/>
      <c r="N15" s="12"/>
      <c r="O15" s="13"/>
      <c r="P15" s="13"/>
      <c r="Q15" s="13"/>
      <c r="R15" s="13"/>
      <c r="S15" s="35"/>
      <c r="T15" s="12">
        <f t="shared" ca="1" si="8"/>
        <v>150</v>
      </c>
      <c r="U15" s="12">
        <f ca="1">IF(T15="","",INDEX(Travi!$A$1:$K$10000,T15,4))</f>
        <v>3</v>
      </c>
      <c r="V15" s="12" t="str">
        <f ca="1">IF(T15="","",INDEX(Travi!$A$1:$K$10000,T15,5))</f>
        <v>Msin</v>
      </c>
      <c r="W15" s="13">
        <f ca="1">IF(T15="","",INDEX(Travi!$A$1:$K$10000,T15,6))</f>
        <v>-15.116</v>
      </c>
      <c r="X15" s="13">
        <f ca="1">IF(T15="","",INDEX(Travi!$A$1:$K$10000,T15,7))</f>
        <v>-9.2629999999999999</v>
      </c>
      <c r="Y15" s="13">
        <f ca="1">IF(T15="","",INDEX(Travi!$A$1:$K$10000,T15,8))</f>
        <v>16.696000000000002</v>
      </c>
      <c r="Z15" s="13">
        <f ca="1">IF(T15="","",INDEX(Travi!$A$1:$K$10000,T15,9))</f>
        <v>1.9710000000000001</v>
      </c>
      <c r="AA15" s="13">
        <f ca="1">IF(T15="","",INDEX(Travi!$A$1:$K$10000,T15,10))</f>
        <v>0.22700000000000001</v>
      </c>
      <c r="AB15" s="13">
        <f ca="1">IF(T15="","",INDEX(Travi!$A$1:$K$10000,T15,11))</f>
        <v>0.33400000000000002</v>
      </c>
      <c r="AC15" s="12"/>
      <c r="AD15" s="12"/>
      <c r="AE15" s="12"/>
      <c r="AF15" s="12"/>
      <c r="AG15" s="13"/>
      <c r="AH15" s="13"/>
      <c r="AI15" s="13"/>
      <c r="AJ15" s="13"/>
      <c r="AK15" s="35"/>
      <c r="AL15" s="12">
        <f t="shared" ca="1" si="9"/>
        <v>170</v>
      </c>
      <c r="AM15" s="12">
        <f ca="1">IF(AL15="","",INDEX(Travi!$A$1:$K$10000,AL15,4))</f>
        <v>3</v>
      </c>
      <c r="AN15" s="12" t="str">
        <f ca="1">IF(AL15="","",INDEX(Travi!$A$1:$K$10000,AL15,5))</f>
        <v>Msin</v>
      </c>
      <c r="AO15" s="13">
        <f ca="1">IF(AL15="","",INDEX(Travi!$A$1:$K$10000,AL15,6))</f>
        <v>-27.696000000000002</v>
      </c>
      <c r="AP15" s="13">
        <f ca="1">IF(AL15="","",INDEX(Travi!$A$1:$K$10000,AL15,7))</f>
        <v>-16.667999999999999</v>
      </c>
      <c r="AQ15" s="13">
        <f ca="1">IF(AL15="","",INDEX(Travi!$A$1:$K$10000,AL15,8))</f>
        <v>19.146999999999998</v>
      </c>
      <c r="AR15" s="13">
        <f ca="1">IF(AL15="","",INDEX(Travi!$A$1:$K$10000,AL15,9))</f>
        <v>2.2589999999999999</v>
      </c>
      <c r="AS15" s="13">
        <f ca="1">IF(AL15="","",INDEX(Travi!$A$1:$K$10000,AL15,10))</f>
        <v>0.26100000000000001</v>
      </c>
      <c r="AT15" s="13">
        <f ca="1">IF(AL15="","",INDEX(Travi!$A$1:$K$10000,AL15,11))</f>
        <v>0.38300000000000001</v>
      </c>
      <c r="AU15" s="12"/>
      <c r="AV15" s="12"/>
      <c r="AW15" s="12"/>
      <c r="AX15" s="12"/>
      <c r="AY15" s="13"/>
      <c r="AZ15" s="13"/>
      <c r="BA15" s="13"/>
      <c r="BB15" s="13"/>
      <c r="BC15" s="35"/>
      <c r="BD15" s="12">
        <f t="shared" ca="1" si="10"/>
        <v>190</v>
      </c>
      <c r="BE15" s="12">
        <f ca="1">IF(BD15="","",INDEX(Travi!$A$1:$K$10000,BD15,4))</f>
        <v>3</v>
      </c>
      <c r="BF15" s="12" t="str">
        <f ca="1">IF(BD15="","",INDEX(Travi!$A$1:$K$10000,BD15,5))</f>
        <v>Msin</v>
      </c>
      <c r="BG15" s="13">
        <f ca="1">IF(BD15="","",INDEX(Travi!$A$1:$K$10000,BD15,6))</f>
        <v>-46.100999999999999</v>
      </c>
      <c r="BH15" s="13">
        <f ca="1">IF(BD15="","",INDEX(Travi!$A$1:$K$10000,BD15,7))</f>
        <v>-27.573</v>
      </c>
      <c r="BI15" s="13">
        <f ca="1">IF(BD15="","",INDEX(Travi!$A$1:$K$10000,BD15,8))</f>
        <v>87.06</v>
      </c>
      <c r="BJ15" s="13">
        <f ca="1">IF(BD15="","",INDEX(Travi!$A$1:$K$10000,BD15,9))</f>
        <v>10.276999999999999</v>
      </c>
      <c r="BK15" s="13">
        <f ca="1">IF(BD15="","",INDEX(Travi!$A$1:$K$10000,BD15,10))</f>
        <v>1.181</v>
      </c>
      <c r="BL15" s="13">
        <f ca="1">IF(BD15="","",INDEX(Travi!$A$1:$K$10000,BD15,11))</f>
        <v>1.7370000000000001</v>
      </c>
      <c r="BM15" s="12"/>
      <c r="BN15" s="12"/>
      <c r="BO15" s="12"/>
      <c r="BP15" s="12"/>
      <c r="BQ15" s="13"/>
      <c r="BR15" s="13"/>
      <c r="BS15" s="13"/>
      <c r="BT15" s="13"/>
      <c r="BU15" s="35"/>
      <c r="BV15" s="12">
        <f t="shared" ca="1" si="11"/>
        <v>210</v>
      </c>
      <c r="BW15" s="12">
        <f ca="1">IF(BV15="","",INDEX(Travi!$A$1:$K$10000,BV15,4))</f>
        <v>3</v>
      </c>
      <c r="BX15" s="12" t="str">
        <f ca="1">IF(BV15="","",INDEX(Travi!$A$1:$K$10000,BV15,5))</f>
        <v>Msin</v>
      </c>
      <c r="BY15" s="13">
        <f ca="1">IF(BV15="","",INDEX(Travi!$A$1:$K$10000,BV15,6))</f>
        <v>-73.707999999999998</v>
      </c>
      <c r="BZ15" s="13">
        <f ca="1">IF(BV15="","",INDEX(Travi!$A$1:$K$10000,BV15,7))</f>
        <v>-44.192999999999998</v>
      </c>
      <c r="CA15" s="13">
        <f ca="1">IF(BV15="","",INDEX(Travi!$A$1:$K$10000,BV15,8))</f>
        <v>133.42599999999999</v>
      </c>
      <c r="CB15" s="13">
        <f ca="1">IF(BV15="","",INDEX(Travi!$A$1:$K$10000,BV15,9))</f>
        <v>15.746</v>
      </c>
      <c r="CC15" s="13">
        <f ca="1">IF(BV15="","",INDEX(Travi!$A$1:$K$10000,BV15,10))</f>
        <v>1.8129999999999999</v>
      </c>
      <c r="CD15" s="13">
        <f ca="1">IF(BV15="","",INDEX(Travi!$A$1:$K$10000,BV15,11))</f>
        <v>2.6669999999999998</v>
      </c>
      <c r="CE15" s="12"/>
      <c r="CF15" s="12"/>
      <c r="CG15" s="12"/>
      <c r="CH15" s="12"/>
      <c r="CI15" s="13"/>
      <c r="CJ15" s="13"/>
      <c r="CK15" s="13"/>
      <c r="CL15" s="13"/>
      <c r="CM15" s="35"/>
      <c r="CN15" s="12">
        <f t="shared" ca="1" si="12"/>
        <v>230</v>
      </c>
      <c r="CO15" s="12">
        <f ca="1">IF(CN15="","",INDEX(Travi!$A$1:$K$10000,CN15,4))</f>
        <v>3</v>
      </c>
      <c r="CP15" s="12" t="str">
        <f ca="1">IF(CN15="","",INDEX(Travi!$A$1:$K$10000,CN15,5))</f>
        <v>Msin</v>
      </c>
      <c r="CQ15" s="13">
        <f ca="1">IF(CN15="","",INDEX(Travi!$A$1:$K$10000,CN15,6))</f>
        <v>-36.994999999999997</v>
      </c>
      <c r="CR15" s="13">
        <f ca="1">IF(CN15="","",INDEX(Travi!$A$1:$K$10000,CN15,7))</f>
        <v>-22.265999999999998</v>
      </c>
      <c r="CS15" s="13">
        <f ca="1">IF(CN15="","",INDEX(Travi!$A$1:$K$10000,CN15,8))</f>
        <v>115.358</v>
      </c>
      <c r="CT15" s="13">
        <f ca="1">IF(CN15="","",INDEX(Travi!$A$1:$K$10000,CN15,9))</f>
        <v>13.618</v>
      </c>
      <c r="CU15" s="13">
        <f ca="1">IF(CN15="","",INDEX(Travi!$A$1:$K$10000,CN15,10))</f>
        <v>1.5649999999999999</v>
      </c>
      <c r="CV15" s="13">
        <f ca="1">IF(CN15="","",INDEX(Travi!$A$1:$K$10000,CN15,11))</f>
        <v>2.3029999999999999</v>
      </c>
      <c r="CW15" s="12"/>
      <c r="CX15" s="12"/>
      <c r="CY15" s="12"/>
      <c r="CZ15" s="12"/>
      <c r="DA15" s="13"/>
      <c r="DB15" s="13"/>
      <c r="DC15" s="13"/>
      <c r="DD15" s="13"/>
      <c r="DE15" s="35"/>
      <c r="DF15" s="12">
        <f t="shared" ca="1" si="13"/>
        <v>230</v>
      </c>
      <c r="DG15" s="12">
        <f ca="1">IF(DF15="","",INDEX(Travi!$A$1:$K$10000,DF15,4))</f>
        <v>3</v>
      </c>
      <c r="DH15" s="12" t="str">
        <f ca="1">IF(DF15="","",INDEX(Travi!$A$1:$K$10000,DF15,5))</f>
        <v>Msin</v>
      </c>
      <c r="DI15" s="13">
        <f ca="1">IF(DF15="","",INDEX(Travi!$A$1:$K$10000,DF15,6))</f>
        <v>-36.994999999999997</v>
      </c>
      <c r="DJ15" s="13">
        <f ca="1">IF(DF15="","",INDEX(Travi!$A$1:$K$10000,DF15,7))</f>
        <v>-22.265999999999998</v>
      </c>
      <c r="DK15" s="13">
        <f ca="1">IF(DF15="","",INDEX(Travi!$A$1:$K$10000,DF15,8))</f>
        <v>115.358</v>
      </c>
      <c r="DL15" s="13">
        <f ca="1">IF(DF15="","",INDEX(Travi!$A$1:$K$10000,DF15,9))</f>
        <v>13.618</v>
      </c>
      <c r="DM15" s="13">
        <f ca="1">IF(DF15="","",INDEX(Travi!$A$1:$K$10000,DF15,10))</f>
        <v>1.5649999999999999</v>
      </c>
      <c r="DN15" s="13">
        <f ca="1">IF(DF15="","",INDEX(Travi!$A$1:$K$10000,DF15,11))</f>
        <v>2.3029999999999999</v>
      </c>
      <c r="DO15" s="12"/>
      <c r="DP15" s="12"/>
      <c r="DQ15" s="12"/>
      <c r="DR15" s="12"/>
      <c r="DS15" s="13"/>
      <c r="DT15" s="13"/>
      <c r="DU15" s="13"/>
      <c r="DV15" s="13"/>
    </row>
    <row r="16" spans="1:126" x14ac:dyDescent="0.35">
      <c r="A16" s="11"/>
      <c r="B16" s="12">
        <f t="shared" ca="1" si="7"/>
        <v>131</v>
      </c>
      <c r="C16" s="12">
        <f ca="1">IF(B16="","",INDEX(Travi!$A$1:$K$10000,B16,4))</f>
        <v>3</v>
      </c>
      <c r="D16" s="12" t="str">
        <f ca="1">IF(B16="","",INDEX(Travi!$A$1:$K$10000,B16,5))</f>
        <v>Mdes</v>
      </c>
      <c r="E16" s="13">
        <f ca="1">IF(B16="","",INDEX(Travi!$A$1:$K$10000,B16,6))</f>
        <v>-22.321999999999999</v>
      </c>
      <c r="F16" s="13">
        <f ca="1">IF(B16="","",INDEX(Travi!$A$1:$K$10000,B16,7))</f>
        <v>-13.673</v>
      </c>
      <c r="G16" s="13">
        <f ca="1">IF(B16="","",INDEX(Travi!$A$1:$K$10000,B16,8))</f>
        <v>-14.236000000000001</v>
      </c>
      <c r="H16" s="13">
        <f ca="1">IF(B16="","",INDEX(Travi!$A$1:$K$10000,B16,9))</f>
        <v>-1.681</v>
      </c>
      <c r="I16" s="13">
        <f ca="1">IF(B16="","",INDEX(Travi!$A$1:$K$10000,B16,10))</f>
        <v>-0.19400000000000001</v>
      </c>
      <c r="J16" s="13">
        <f ca="1">IF(B16="","",INDEX(Travi!$A$1:$K$10000,B16,11))</f>
        <v>-0.28499999999999998</v>
      </c>
      <c r="K16" s="12"/>
      <c r="L16" s="12"/>
      <c r="M16" s="12"/>
      <c r="N16" s="12"/>
      <c r="O16" s="13"/>
      <c r="P16" s="13"/>
      <c r="Q16" s="13"/>
      <c r="R16" s="13"/>
      <c r="S16" s="35"/>
      <c r="T16" s="12">
        <f t="shared" ca="1" si="8"/>
        <v>151</v>
      </c>
      <c r="U16" s="12">
        <f ca="1">IF(T16="","",INDEX(Travi!$A$1:$K$10000,T16,4))</f>
        <v>3</v>
      </c>
      <c r="V16" s="12" t="str">
        <f ca="1">IF(T16="","",INDEX(Travi!$A$1:$K$10000,T16,5))</f>
        <v>Mdes</v>
      </c>
      <c r="W16" s="13">
        <f ca="1">IF(T16="","",INDEX(Travi!$A$1:$K$10000,T16,6))</f>
        <v>-15</v>
      </c>
      <c r="X16" s="13">
        <f ca="1">IF(T16="","",INDEX(Travi!$A$1:$K$10000,T16,7))</f>
        <v>-9.1760000000000002</v>
      </c>
      <c r="Y16" s="13">
        <f ca="1">IF(T16="","",INDEX(Travi!$A$1:$K$10000,T16,8))</f>
        <v>-16.466999999999999</v>
      </c>
      <c r="Z16" s="13">
        <f ca="1">IF(T16="","",INDEX(Travi!$A$1:$K$10000,T16,9))</f>
        <v>-1.944</v>
      </c>
      <c r="AA16" s="13">
        <f ca="1">IF(T16="","",INDEX(Travi!$A$1:$K$10000,T16,10))</f>
        <v>-0.224</v>
      </c>
      <c r="AB16" s="13">
        <f ca="1">IF(T16="","",INDEX(Travi!$A$1:$K$10000,T16,11))</f>
        <v>-0.32900000000000001</v>
      </c>
      <c r="AC16" s="12"/>
      <c r="AD16" s="12"/>
      <c r="AE16" s="12"/>
      <c r="AF16" s="12"/>
      <c r="AG16" s="13"/>
      <c r="AH16" s="13"/>
      <c r="AI16" s="13"/>
      <c r="AJ16" s="13"/>
      <c r="AK16" s="35"/>
      <c r="AL16" s="12">
        <f t="shared" ca="1" si="9"/>
        <v>171</v>
      </c>
      <c r="AM16" s="12">
        <f ca="1">IF(AL16="","",INDEX(Travi!$A$1:$K$10000,AL16,4))</f>
        <v>3</v>
      </c>
      <c r="AN16" s="12" t="str">
        <f ca="1">IF(AL16="","",INDEX(Travi!$A$1:$K$10000,AL16,5))</f>
        <v>Mdes</v>
      </c>
      <c r="AO16" s="13">
        <f ca="1">IF(AL16="","",INDEX(Travi!$A$1:$K$10000,AL16,6))</f>
        <v>-26.530999999999999</v>
      </c>
      <c r="AP16" s="13">
        <f ca="1">IF(AL16="","",INDEX(Travi!$A$1:$K$10000,AL16,7))</f>
        <v>-15.991</v>
      </c>
      <c r="AQ16" s="13">
        <f ca="1">IF(AL16="","",INDEX(Travi!$A$1:$K$10000,AL16,8))</f>
        <v>-15.096</v>
      </c>
      <c r="AR16" s="13">
        <f ca="1">IF(AL16="","",INDEX(Travi!$A$1:$K$10000,AL16,9))</f>
        <v>-1.78</v>
      </c>
      <c r="AS16" s="13">
        <f ca="1">IF(AL16="","",INDEX(Travi!$A$1:$K$10000,AL16,10))</f>
        <v>-0.20599999999999999</v>
      </c>
      <c r="AT16" s="13">
        <f ca="1">IF(AL16="","",INDEX(Travi!$A$1:$K$10000,AL16,11))</f>
        <v>-0.30199999999999999</v>
      </c>
      <c r="AU16" s="12"/>
      <c r="AV16" s="12"/>
      <c r="AW16" s="12"/>
      <c r="AX16" s="12"/>
      <c r="AY16" s="13"/>
      <c r="AZ16" s="13"/>
      <c r="BA16" s="13"/>
      <c r="BB16" s="13"/>
      <c r="BC16" s="35"/>
      <c r="BD16" s="12">
        <f t="shared" ca="1" si="10"/>
        <v>191</v>
      </c>
      <c r="BE16" s="12">
        <f ca="1">IF(BD16="","",INDEX(Travi!$A$1:$K$10000,BD16,4))</f>
        <v>3</v>
      </c>
      <c r="BF16" s="12" t="str">
        <f ca="1">IF(BD16="","",INDEX(Travi!$A$1:$K$10000,BD16,5))</f>
        <v>Mdes</v>
      </c>
      <c r="BG16" s="13">
        <f ca="1">IF(BD16="","",INDEX(Travi!$A$1:$K$10000,BD16,6))</f>
        <v>-36.539000000000001</v>
      </c>
      <c r="BH16" s="13">
        <f ca="1">IF(BD16="","",INDEX(Travi!$A$1:$K$10000,BD16,7))</f>
        <v>-22.045999999999999</v>
      </c>
      <c r="BI16" s="13">
        <f ca="1">IF(BD16="","",INDEX(Travi!$A$1:$K$10000,BD16,8))</f>
        <v>-119.55</v>
      </c>
      <c r="BJ16" s="13">
        <f ca="1">IF(BD16="","",INDEX(Travi!$A$1:$K$10000,BD16,9))</f>
        <v>-14.113</v>
      </c>
      <c r="BK16" s="13">
        <f ca="1">IF(BD16="","",INDEX(Travi!$A$1:$K$10000,BD16,10))</f>
        <v>-1.6220000000000001</v>
      </c>
      <c r="BL16" s="13">
        <f ca="1">IF(BD16="","",INDEX(Travi!$A$1:$K$10000,BD16,11))</f>
        <v>-2.3860000000000001</v>
      </c>
      <c r="BM16" s="12"/>
      <c r="BN16" s="12"/>
      <c r="BO16" s="12"/>
      <c r="BP16" s="12"/>
      <c r="BQ16" s="13"/>
      <c r="BR16" s="13"/>
      <c r="BS16" s="13"/>
      <c r="BT16" s="13"/>
      <c r="BU16" s="35"/>
      <c r="BV16" s="12">
        <f t="shared" ca="1" si="11"/>
        <v>211</v>
      </c>
      <c r="BW16" s="12">
        <f ca="1">IF(BV16="","",INDEX(Travi!$A$1:$K$10000,BV16,4))</f>
        <v>3</v>
      </c>
      <c r="BX16" s="12" t="str">
        <f ca="1">IF(BV16="","",INDEX(Travi!$A$1:$K$10000,BV16,5))</f>
        <v>Mdes</v>
      </c>
      <c r="BY16" s="13">
        <f ca="1">IF(BV16="","",INDEX(Travi!$A$1:$K$10000,BV16,6))</f>
        <v>-75.268000000000001</v>
      </c>
      <c r="BZ16" s="13">
        <f ca="1">IF(BV16="","",INDEX(Travi!$A$1:$K$10000,BV16,7))</f>
        <v>-45.137</v>
      </c>
      <c r="CA16" s="13">
        <f ca="1">IF(BV16="","",INDEX(Travi!$A$1:$K$10000,BV16,8))</f>
        <v>-133.733</v>
      </c>
      <c r="CB16" s="13">
        <f ca="1">IF(BV16="","",INDEX(Travi!$A$1:$K$10000,BV16,9))</f>
        <v>-15.782</v>
      </c>
      <c r="CC16" s="13">
        <f ca="1">IF(BV16="","",INDEX(Travi!$A$1:$K$10000,BV16,10))</f>
        <v>-1.8169999999999999</v>
      </c>
      <c r="CD16" s="13">
        <f ca="1">IF(BV16="","",INDEX(Travi!$A$1:$K$10000,BV16,11))</f>
        <v>-2.673</v>
      </c>
      <c r="CE16" s="12"/>
      <c r="CF16" s="12"/>
      <c r="CG16" s="12"/>
      <c r="CH16" s="12"/>
      <c r="CI16" s="13"/>
      <c r="CJ16" s="13"/>
      <c r="CK16" s="13"/>
      <c r="CL16" s="13"/>
      <c r="CM16" s="35"/>
      <c r="CN16" s="12">
        <f t="shared" ca="1" si="12"/>
        <v>231</v>
      </c>
      <c r="CO16" s="12">
        <f ca="1">IF(CN16="","",INDEX(Travi!$A$1:$K$10000,CN16,4))</f>
        <v>3</v>
      </c>
      <c r="CP16" s="12" t="str">
        <f ca="1">IF(CN16="","",INDEX(Travi!$A$1:$K$10000,CN16,5))</f>
        <v>Mdes</v>
      </c>
      <c r="CQ16" s="13">
        <f ca="1">IF(CN16="","",INDEX(Travi!$A$1:$K$10000,CN16,6))</f>
        <v>-53.137</v>
      </c>
      <c r="CR16" s="13">
        <f ca="1">IF(CN16="","",INDEX(Travi!$A$1:$K$10000,CN16,7))</f>
        <v>-31.798999999999999</v>
      </c>
      <c r="CS16" s="13">
        <f ca="1">IF(CN16="","",INDEX(Travi!$A$1:$K$10000,CN16,8))</f>
        <v>-91.581999999999994</v>
      </c>
      <c r="CT16" s="13">
        <f ca="1">IF(CN16="","",INDEX(Travi!$A$1:$K$10000,CN16,9))</f>
        <v>-10.81</v>
      </c>
      <c r="CU16" s="13">
        <f ca="1">IF(CN16="","",INDEX(Travi!$A$1:$K$10000,CN16,10))</f>
        <v>-1.2430000000000001</v>
      </c>
      <c r="CV16" s="13">
        <f ca="1">IF(CN16="","",INDEX(Travi!$A$1:$K$10000,CN16,11))</f>
        <v>-1.8280000000000001</v>
      </c>
      <c r="CW16" s="12"/>
      <c r="CX16" s="12"/>
      <c r="CY16" s="12"/>
      <c r="CZ16" s="12"/>
      <c r="DA16" s="13"/>
      <c r="DB16" s="13"/>
      <c r="DC16" s="13"/>
      <c r="DD16" s="13"/>
      <c r="DE16" s="35"/>
      <c r="DF16" s="12">
        <f t="shared" ca="1" si="13"/>
        <v>231</v>
      </c>
      <c r="DG16" s="12">
        <f ca="1">IF(DF16="","",INDEX(Travi!$A$1:$K$10000,DF16,4))</f>
        <v>3</v>
      </c>
      <c r="DH16" s="12" t="str">
        <f ca="1">IF(DF16="","",INDEX(Travi!$A$1:$K$10000,DF16,5))</f>
        <v>Mdes</v>
      </c>
      <c r="DI16" s="13">
        <f ca="1">IF(DF16="","",INDEX(Travi!$A$1:$K$10000,DF16,6))</f>
        <v>-53.137</v>
      </c>
      <c r="DJ16" s="13">
        <f ca="1">IF(DF16="","",INDEX(Travi!$A$1:$K$10000,DF16,7))</f>
        <v>-31.798999999999999</v>
      </c>
      <c r="DK16" s="13">
        <f ca="1">IF(DF16="","",INDEX(Travi!$A$1:$K$10000,DF16,8))</f>
        <v>-91.581999999999994</v>
      </c>
      <c r="DL16" s="13">
        <f ca="1">IF(DF16="","",INDEX(Travi!$A$1:$K$10000,DF16,9))</f>
        <v>-10.81</v>
      </c>
      <c r="DM16" s="13">
        <f ca="1">IF(DF16="","",INDEX(Travi!$A$1:$K$10000,DF16,10))</f>
        <v>-1.2430000000000001</v>
      </c>
      <c r="DN16" s="13">
        <f ca="1">IF(DF16="","",INDEX(Travi!$A$1:$K$10000,DF16,11))</f>
        <v>-1.8280000000000001</v>
      </c>
      <c r="DO16" s="12"/>
      <c r="DP16" s="12"/>
      <c r="DQ16" s="12"/>
      <c r="DR16" s="12"/>
      <c r="DS16" s="13"/>
      <c r="DT16" s="13"/>
      <c r="DU16" s="13"/>
      <c r="DV16" s="13"/>
    </row>
    <row r="17" spans="1:126" x14ac:dyDescent="0.35">
      <c r="A17" s="11"/>
      <c r="B17" s="12">
        <f t="shared" ca="1" si="7"/>
        <v>132</v>
      </c>
      <c r="C17" s="12">
        <f ca="1">IF(B17="","",INDEX(Travi!$A$1:$K$10000,B17,4))</f>
        <v>3</v>
      </c>
      <c r="D17" s="12" t="str">
        <f ca="1">IF(B17="","",INDEX(Travi!$A$1:$K$10000,B17,5))</f>
        <v>Vsin</v>
      </c>
      <c r="E17" s="13">
        <f ca="1">IF(B17="","",INDEX(Travi!$A$1:$K$10000,B17,6))</f>
        <v>28.196000000000002</v>
      </c>
      <c r="F17" s="13">
        <f ca="1">IF(B17="","",INDEX(Travi!$A$1:$K$10000,B17,7))</f>
        <v>17.277999999999999</v>
      </c>
      <c r="G17" s="13">
        <f ca="1">IF(B17="","",INDEX(Travi!$A$1:$K$10000,B17,8))</f>
        <v>-6.1970000000000001</v>
      </c>
      <c r="H17" s="13">
        <f ca="1">IF(B17="","",INDEX(Travi!$A$1:$K$10000,B17,9))</f>
        <v>-0.73199999999999998</v>
      </c>
      <c r="I17" s="13">
        <f ca="1">IF(B17="","",INDEX(Travi!$A$1:$K$10000,B17,10))</f>
        <v>-8.4000000000000005E-2</v>
      </c>
      <c r="J17" s="13">
        <f ca="1">IF(B17="","",INDEX(Travi!$A$1:$K$10000,B17,11))</f>
        <v>-0.124</v>
      </c>
      <c r="K17" s="12"/>
      <c r="L17" s="12"/>
      <c r="M17" s="12"/>
      <c r="N17" s="12"/>
      <c r="O17" s="13"/>
      <c r="P17" s="13"/>
      <c r="Q17" s="13"/>
      <c r="R17" s="13"/>
      <c r="S17" s="35"/>
      <c r="T17" s="12">
        <f t="shared" ca="1" si="8"/>
        <v>152</v>
      </c>
      <c r="U17" s="12">
        <f ca="1">IF(T17="","",INDEX(Travi!$A$1:$K$10000,T17,4))</f>
        <v>3</v>
      </c>
      <c r="V17" s="12" t="str">
        <f ca="1">IF(T17="","",INDEX(Travi!$A$1:$K$10000,T17,5))</f>
        <v>Vsin</v>
      </c>
      <c r="W17" s="13">
        <f ca="1">IF(T17="","",INDEX(Travi!$A$1:$K$10000,T17,6))</f>
        <v>23.04</v>
      </c>
      <c r="X17" s="13">
        <f ca="1">IF(T17="","",INDEX(Travi!$A$1:$K$10000,T17,7))</f>
        <v>14.121</v>
      </c>
      <c r="Y17" s="13">
        <f ca="1">IF(T17="","",INDEX(Travi!$A$1:$K$10000,T17,8))</f>
        <v>-8.7270000000000003</v>
      </c>
      <c r="Z17" s="13">
        <f ca="1">IF(T17="","",INDEX(Travi!$A$1:$K$10000,T17,9))</f>
        <v>-1.03</v>
      </c>
      <c r="AA17" s="13">
        <f ca="1">IF(T17="","",INDEX(Travi!$A$1:$K$10000,T17,10))</f>
        <v>-0.11899999999999999</v>
      </c>
      <c r="AB17" s="13">
        <f ca="1">IF(T17="","",INDEX(Travi!$A$1:$K$10000,T17,11))</f>
        <v>-0.17399999999999999</v>
      </c>
      <c r="AC17" s="12"/>
      <c r="AD17" s="12"/>
      <c r="AE17" s="12"/>
      <c r="AF17" s="12"/>
      <c r="AG17" s="13"/>
      <c r="AH17" s="13"/>
      <c r="AI17" s="13"/>
      <c r="AJ17" s="13"/>
      <c r="AK17" s="35"/>
      <c r="AL17" s="12">
        <f t="shared" ca="1" si="9"/>
        <v>172</v>
      </c>
      <c r="AM17" s="12">
        <f ca="1">IF(AL17="","",INDEX(Travi!$A$1:$K$10000,AL17,4))</f>
        <v>3</v>
      </c>
      <c r="AN17" s="12" t="str">
        <f ca="1">IF(AL17="","",INDEX(Travi!$A$1:$K$10000,AL17,5))</f>
        <v>Vsin</v>
      </c>
      <c r="AO17" s="13">
        <f ca="1">IF(AL17="","",INDEX(Travi!$A$1:$K$10000,AL17,6))</f>
        <v>54.177999999999997</v>
      </c>
      <c r="AP17" s="13">
        <f ca="1">IF(AL17="","",INDEX(Travi!$A$1:$K$10000,AL17,7))</f>
        <v>32.625999999999998</v>
      </c>
      <c r="AQ17" s="13">
        <f ca="1">IF(AL17="","",INDEX(Travi!$A$1:$K$10000,AL17,8))</f>
        <v>-11.414</v>
      </c>
      <c r="AR17" s="13">
        <f ca="1">IF(AL17="","",INDEX(Travi!$A$1:$K$10000,AL17,9))</f>
        <v>-1.3460000000000001</v>
      </c>
      <c r="AS17" s="13">
        <f ca="1">IF(AL17="","",INDEX(Travi!$A$1:$K$10000,AL17,10))</f>
        <v>-0.155</v>
      </c>
      <c r="AT17" s="13">
        <f ca="1">IF(AL17="","",INDEX(Travi!$A$1:$K$10000,AL17,11))</f>
        <v>-0.22900000000000001</v>
      </c>
      <c r="AU17" s="12"/>
      <c r="AV17" s="12"/>
      <c r="AW17" s="12"/>
      <c r="AX17" s="12"/>
      <c r="AY17" s="13"/>
      <c r="AZ17" s="13"/>
      <c r="BA17" s="13"/>
      <c r="BB17" s="13"/>
      <c r="BC17" s="35"/>
      <c r="BD17" s="12">
        <f t="shared" ca="1" si="10"/>
        <v>192</v>
      </c>
      <c r="BE17" s="12">
        <f ca="1">IF(BD17="","",INDEX(Travi!$A$1:$K$10000,BD17,4))</f>
        <v>3</v>
      </c>
      <c r="BF17" s="12" t="str">
        <f ca="1">IF(BD17="","",INDEX(Travi!$A$1:$K$10000,BD17,5))</f>
        <v>Vsin</v>
      </c>
      <c r="BG17" s="13">
        <f ca="1">IF(BD17="","",INDEX(Travi!$A$1:$K$10000,BD17,6))</f>
        <v>87.403999999999996</v>
      </c>
      <c r="BH17" s="13">
        <f ca="1">IF(BD17="","",INDEX(Travi!$A$1:$K$10000,BD17,7))</f>
        <v>52.335000000000001</v>
      </c>
      <c r="BI17" s="13">
        <f ca="1">IF(BD17="","",INDEX(Travi!$A$1:$K$10000,BD17,8))</f>
        <v>-64.564999999999998</v>
      </c>
      <c r="BJ17" s="13">
        <f ca="1">IF(BD17="","",INDEX(Travi!$A$1:$K$10000,BD17,9))</f>
        <v>-7.6219999999999999</v>
      </c>
      <c r="BK17" s="13">
        <f ca="1">IF(BD17="","",INDEX(Travi!$A$1:$K$10000,BD17,10))</f>
        <v>-0.876</v>
      </c>
      <c r="BL17" s="13">
        <f ca="1">IF(BD17="","",INDEX(Travi!$A$1:$K$10000,BD17,11))</f>
        <v>-1.288</v>
      </c>
      <c r="BM17" s="12"/>
      <c r="BN17" s="12"/>
      <c r="BO17" s="12"/>
      <c r="BP17" s="12"/>
      <c r="BQ17" s="13"/>
      <c r="BR17" s="13"/>
      <c r="BS17" s="13"/>
      <c r="BT17" s="13"/>
      <c r="BU17" s="35"/>
      <c r="BV17" s="12">
        <f t="shared" ca="1" si="11"/>
        <v>212</v>
      </c>
      <c r="BW17" s="12">
        <f ca="1">IF(BV17="","",INDEX(Travi!$A$1:$K$10000,BV17,4))</f>
        <v>3</v>
      </c>
      <c r="BX17" s="12" t="str">
        <f ca="1">IF(BV17="","",INDEX(Travi!$A$1:$K$10000,BV17,5))</f>
        <v>Vsin</v>
      </c>
      <c r="BY17" s="13">
        <f ca="1">IF(BV17="","",INDEX(Travi!$A$1:$K$10000,BV17,6))</f>
        <v>110.425</v>
      </c>
      <c r="BZ17" s="13">
        <f ca="1">IF(BV17="","",INDEX(Travi!$A$1:$K$10000,BV17,7))</f>
        <v>66.197999999999993</v>
      </c>
      <c r="CA17" s="13">
        <f ca="1">IF(BV17="","",INDEX(Travi!$A$1:$K$10000,BV17,8))</f>
        <v>-63.609000000000002</v>
      </c>
      <c r="CB17" s="13">
        <f ca="1">IF(BV17="","",INDEX(Travi!$A$1:$K$10000,BV17,9))</f>
        <v>-7.5069999999999997</v>
      </c>
      <c r="CC17" s="13">
        <f ca="1">IF(BV17="","",INDEX(Travi!$A$1:$K$10000,BV17,10))</f>
        <v>-0.86399999999999999</v>
      </c>
      <c r="CD17" s="13">
        <f ca="1">IF(BV17="","",INDEX(Travi!$A$1:$K$10000,BV17,11))</f>
        <v>-1.2709999999999999</v>
      </c>
      <c r="CE17" s="12"/>
      <c r="CF17" s="12"/>
      <c r="CG17" s="12"/>
      <c r="CH17" s="12"/>
      <c r="CI17" s="13"/>
      <c r="CJ17" s="13"/>
      <c r="CK17" s="13"/>
      <c r="CL17" s="13"/>
      <c r="CM17" s="35"/>
      <c r="CN17" s="12">
        <f t="shared" ca="1" si="12"/>
        <v>232</v>
      </c>
      <c r="CO17" s="12">
        <f ca="1">IF(CN17="","",INDEX(Travi!$A$1:$K$10000,CN17,4))</f>
        <v>3</v>
      </c>
      <c r="CP17" s="12" t="str">
        <f ca="1">IF(CN17="","",INDEX(Travi!$A$1:$K$10000,CN17,5))</f>
        <v>Vsin</v>
      </c>
      <c r="CQ17" s="13">
        <f ca="1">IF(CN17="","",INDEX(Travi!$A$1:$K$10000,CN17,6))</f>
        <v>90.483999999999995</v>
      </c>
      <c r="CR17" s="13">
        <f ca="1">IF(CN17="","",INDEX(Travi!$A$1:$K$10000,CN17,7))</f>
        <v>54.286000000000001</v>
      </c>
      <c r="CS17" s="13">
        <f ca="1">IF(CN17="","",INDEX(Travi!$A$1:$K$10000,CN17,8))</f>
        <v>-57.482999999999997</v>
      </c>
      <c r="CT17" s="13">
        <f ca="1">IF(CN17="","",INDEX(Travi!$A$1:$K$10000,CN17,9))</f>
        <v>-6.7859999999999996</v>
      </c>
      <c r="CU17" s="13">
        <f ca="1">IF(CN17="","",INDEX(Travi!$A$1:$K$10000,CN17,10))</f>
        <v>-0.78</v>
      </c>
      <c r="CV17" s="13">
        <f ca="1">IF(CN17="","",INDEX(Travi!$A$1:$K$10000,CN17,11))</f>
        <v>-1.147</v>
      </c>
      <c r="CW17" s="12"/>
      <c r="CX17" s="12"/>
      <c r="CY17" s="12"/>
      <c r="CZ17" s="12"/>
      <c r="DA17" s="13"/>
      <c r="DB17" s="13"/>
      <c r="DC17" s="13"/>
      <c r="DD17" s="13"/>
      <c r="DE17" s="35"/>
      <c r="DF17" s="12">
        <f t="shared" ca="1" si="13"/>
        <v>232</v>
      </c>
      <c r="DG17" s="12">
        <f ca="1">IF(DF17="","",INDEX(Travi!$A$1:$K$10000,DF17,4))</f>
        <v>3</v>
      </c>
      <c r="DH17" s="12" t="str">
        <f ca="1">IF(DF17="","",INDEX(Travi!$A$1:$K$10000,DF17,5))</f>
        <v>Vsin</v>
      </c>
      <c r="DI17" s="13">
        <f ca="1">IF(DF17="","",INDEX(Travi!$A$1:$K$10000,DF17,6))</f>
        <v>90.483999999999995</v>
      </c>
      <c r="DJ17" s="13">
        <f ca="1">IF(DF17="","",INDEX(Travi!$A$1:$K$10000,DF17,7))</f>
        <v>54.286000000000001</v>
      </c>
      <c r="DK17" s="13">
        <f ca="1">IF(DF17="","",INDEX(Travi!$A$1:$K$10000,DF17,8))</f>
        <v>-57.482999999999997</v>
      </c>
      <c r="DL17" s="13">
        <f ca="1">IF(DF17="","",INDEX(Travi!$A$1:$K$10000,DF17,9))</f>
        <v>-6.7859999999999996</v>
      </c>
      <c r="DM17" s="13">
        <f ca="1">IF(DF17="","",INDEX(Travi!$A$1:$K$10000,DF17,10))</f>
        <v>-0.78</v>
      </c>
      <c r="DN17" s="13">
        <f ca="1">IF(DF17="","",INDEX(Travi!$A$1:$K$10000,DF17,11))</f>
        <v>-1.147</v>
      </c>
      <c r="DO17" s="12"/>
      <c r="DP17" s="12"/>
      <c r="DQ17" s="12"/>
      <c r="DR17" s="12"/>
      <c r="DS17" s="13"/>
      <c r="DT17" s="13"/>
      <c r="DU17" s="13"/>
      <c r="DV17" s="13"/>
    </row>
    <row r="18" spans="1:126" x14ac:dyDescent="0.35">
      <c r="A18" s="11"/>
      <c r="B18" s="12">
        <f t="shared" ca="1" si="7"/>
        <v>133</v>
      </c>
      <c r="C18" s="12">
        <f ca="1">IF(B18="","",INDEX(Travi!$A$1:$K$10000,B18,4))</f>
        <v>3</v>
      </c>
      <c r="D18" s="12" t="str">
        <f ca="1">IF(B18="","",INDEX(Travi!$A$1:$K$10000,B18,5))</f>
        <v>Vdes</v>
      </c>
      <c r="E18" s="13">
        <f ca="1">IF(B18="","",INDEX(Travi!$A$1:$K$10000,B18,6))</f>
        <v>-28.721</v>
      </c>
      <c r="F18" s="13">
        <f ca="1">IF(B18="","",INDEX(Travi!$A$1:$K$10000,B18,7))</f>
        <v>-17.596</v>
      </c>
      <c r="G18" s="13">
        <f ca="1">IF(B18="","",INDEX(Travi!$A$1:$K$10000,B18,8))</f>
        <v>-6.1970000000000001</v>
      </c>
      <c r="H18" s="13">
        <f ca="1">IF(B18="","",INDEX(Travi!$A$1:$K$10000,B18,9))</f>
        <v>-0.73199999999999998</v>
      </c>
      <c r="I18" s="13">
        <f ca="1">IF(B18="","",INDEX(Travi!$A$1:$K$10000,B18,10))</f>
        <v>-8.4000000000000005E-2</v>
      </c>
      <c r="J18" s="13">
        <f ca="1">IF(B18="","",INDEX(Travi!$A$1:$K$10000,B18,11))</f>
        <v>-0.124</v>
      </c>
      <c r="K18" s="12"/>
      <c r="L18" s="12"/>
      <c r="M18" s="12"/>
      <c r="N18" s="12"/>
      <c r="O18" s="13"/>
      <c r="P18" s="13"/>
      <c r="Q18" s="13"/>
      <c r="R18" s="13"/>
      <c r="S18" s="35"/>
      <c r="T18" s="12">
        <f t="shared" ca="1" si="8"/>
        <v>153</v>
      </c>
      <c r="U18" s="12">
        <f ca="1">IF(T18="","",INDEX(Travi!$A$1:$K$10000,T18,4))</f>
        <v>3</v>
      </c>
      <c r="V18" s="12" t="str">
        <f ca="1">IF(T18="","",INDEX(Travi!$A$1:$K$10000,T18,5))</f>
        <v>Vdes</v>
      </c>
      <c r="W18" s="13">
        <f ca="1">IF(T18="","",INDEX(Travi!$A$1:$K$10000,T18,6))</f>
        <v>-22.978000000000002</v>
      </c>
      <c r="X18" s="13">
        <f ca="1">IF(T18="","",INDEX(Travi!$A$1:$K$10000,T18,7))</f>
        <v>-14.074999999999999</v>
      </c>
      <c r="Y18" s="13">
        <f ca="1">IF(T18="","",INDEX(Travi!$A$1:$K$10000,T18,8))</f>
        <v>-8.7270000000000003</v>
      </c>
      <c r="Z18" s="13">
        <f ca="1">IF(T18="","",INDEX(Travi!$A$1:$K$10000,T18,9))</f>
        <v>-1.03</v>
      </c>
      <c r="AA18" s="13">
        <f ca="1">IF(T18="","",INDEX(Travi!$A$1:$K$10000,T18,10))</f>
        <v>-0.11899999999999999</v>
      </c>
      <c r="AB18" s="13">
        <f ca="1">IF(T18="","",INDEX(Travi!$A$1:$K$10000,T18,11))</f>
        <v>-0.17399999999999999</v>
      </c>
      <c r="AC18" s="12"/>
      <c r="AD18" s="12"/>
      <c r="AE18" s="12"/>
      <c r="AF18" s="12"/>
      <c r="AG18" s="13"/>
      <c r="AH18" s="13"/>
      <c r="AI18" s="13"/>
      <c r="AJ18" s="13"/>
      <c r="AK18" s="35"/>
      <c r="AL18" s="12">
        <f t="shared" ca="1" si="9"/>
        <v>173</v>
      </c>
      <c r="AM18" s="12">
        <f ca="1">IF(AL18="","",INDEX(Travi!$A$1:$K$10000,AL18,4))</f>
        <v>3</v>
      </c>
      <c r="AN18" s="12" t="str">
        <f ca="1">IF(AL18="","",INDEX(Travi!$A$1:$K$10000,AL18,5))</f>
        <v>Vdes</v>
      </c>
      <c r="AO18" s="13">
        <f ca="1">IF(AL18="","",INDEX(Travi!$A$1:$K$10000,AL18,6))</f>
        <v>-53.402000000000001</v>
      </c>
      <c r="AP18" s="13">
        <f ca="1">IF(AL18="","",INDEX(Travi!$A$1:$K$10000,AL18,7))</f>
        <v>-32.173999999999999</v>
      </c>
      <c r="AQ18" s="13">
        <f ca="1">IF(AL18="","",INDEX(Travi!$A$1:$K$10000,AL18,8))</f>
        <v>-11.414</v>
      </c>
      <c r="AR18" s="13">
        <f ca="1">IF(AL18="","",INDEX(Travi!$A$1:$K$10000,AL18,9))</f>
        <v>-1.3460000000000001</v>
      </c>
      <c r="AS18" s="13">
        <f ca="1">IF(AL18="","",INDEX(Travi!$A$1:$K$10000,AL18,10))</f>
        <v>-0.155</v>
      </c>
      <c r="AT18" s="13">
        <f ca="1">IF(AL18="","",INDEX(Travi!$A$1:$K$10000,AL18,11))</f>
        <v>-0.22900000000000001</v>
      </c>
      <c r="AU18" s="12"/>
      <c r="AV18" s="12"/>
      <c r="AW18" s="12"/>
      <c r="AX18" s="12"/>
      <c r="AY18" s="13"/>
      <c r="AZ18" s="13"/>
      <c r="BA18" s="13"/>
      <c r="BB18" s="13"/>
      <c r="BC18" s="35"/>
      <c r="BD18" s="12">
        <f t="shared" ca="1" si="10"/>
        <v>193</v>
      </c>
      <c r="BE18" s="12">
        <f ca="1">IF(BD18="","",INDEX(Travi!$A$1:$K$10000,BD18,4))</f>
        <v>3</v>
      </c>
      <c r="BF18" s="12" t="str">
        <f ca="1">IF(BD18="","",INDEX(Travi!$A$1:$K$10000,BD18,5))</f>
        <v>Vdes</v>
      </c>
      <c r="BG18" s="13">
        <f ca="1">IF(BD18="","",INDEX(Travi!$A$1:$K$10000,BD18,6))</f>
        <v>-81.427999999999997</v>
      </c>
      <c r="BH18" s="13">
        <f ca="1">IF(BD18="","",INDEX(Travi!$A$1:$K$10000,BD18,7))</f>
        <v>-48.881</v>
      </c>
      <c r="BI18" s="13">
        <f ca="1">IF(BD18="","",INDEX(Travi!$A$1:$K$10000,BD18,8))</f>
        <v>-64.564999999999998</v>
      </c>
      <c r="BJ18" s="13">
        <f ca="1">IF(BD18="","",INDEX(Travi!$A$1:$K$10000,BD18,9))</f>
        <v>-7.6219999999999999</v>
      </c>
      <c r="BK18" s="13">
        <f ca="1">IF(BD18="","",INDEX(Travi!$A$1:$K$10000,BD18,10))</f>
        <v>-0.876</v>
      </c>
      <c r="BL18" s="13">
        <f ca="1">IF(BD18="","",INDEX(Travi!$A$1:$K$10000,BD18,11))</f>
        <v>-1.288</v>
      </c>
      <c r="BM18" s="12"/>
      <c r="BN18" s="12"/>
      <c r="BO18" s="12"/>
      <c r="BP18" s="12"/>
      <c r="BQ18" s="13"/>
      <c r="BR18" s="13"/>
      <c r="BS18" s="13"/>
      <c r="BT18" s="13"/>
      <c r="BU18" s="35"/>
      <c r="BV18" s="12">
        <f t="shared" ca="1" si="11"/>
        <v>213</v>
      </c>
      <c r="BW18" s="12">
        <f ca="1">IF(BV18="","",INDEX(Travi!$A$1:$K$10000,BV18,4))</f>
        <v>3</v>
      </c>
      <c r="BX18" s="12" t="str">
        <f ca="1">IF(BV18="","",INDEX(Travi!$A$1:$K$10000,BV18,5))</f>
        <v>Vdes</v>
      </c>
      <c r="BY18" s="13">
        <f ca="1">IF(BV18="","",INDEX(Travi!$A$1:$K$10000,BV18,6))</f>
        <v>-111.167</v>
      </c>
      <c r="BZ18" s="13">
        <f ca="1">IF(BV18="","",INDEX(Travi!$A$1:$K$10000,BV18,7))</f>
        <v>-66.647999999999996</v>
      </c>
      <c r="CA18" s="13">
        <f ca="1">IF(BV18="","",INDEX(Travi!$A$1:$K$10000,BV18,8))</f>
        <v>-63.609000000000002</v>
      </c>
      <c r="CB18" s="13">
        <f ca="1">IF(BV18="","",INDEX(Travi!$A$1:$K$10000,BV18,9))</f>
        <v>-7.5069999999999997</v>
      </c>
      <c r="CC18" s="13">
        <f ca="1">IF(BV18="","",INDEX(Travi!$A$1:$K$10000,BV18,10))</f>
        <v>-0.86399999999999999</v>
      </c>
      <c r="CD18" s="13">
        <f ca="1">IF(BV18="","",INDEX(Travi!$A$1:$K$10000,BV18,11))</f>
        <v>-1.2709999999999999</v>
      </c>
      <c r="CE18" s="12"/>
      <c r="CF18" s="12"/>
      <c r="CG18" s="12"/>
      <c r="CH18" s="12"/>
      <c r="CI18" s="13"/>
      <c r="CJ18" s="13"/>
      <c r="CK18" s="13"/>
      <c r="CL18" s="13"/>
      <c r="CM18" s="35"/>
      <c r="CN18" s="12">
        <f t="shared" ca="1" si="12"/>
        <v>233</v>
      </c>
      <c r="CO18" s="12">
        <f ca="1">IF(CN18="","",INDEX(Travi!$A$1:$K$10000,CN18,4))</f>
        <v>3</v>
      </c>
      <c r="CP18" s="12" t="str">
        <f ca="1">IF(CN18="","",INDEX(Travi!$A$1:$K$10000,CN18,5))</f>
        <v>Vdes</v>
      </c>
      <c r="CQ18" s="13">
        <f ca="1">IF(CN18="","",INDEX(Travi!$A$1:$K$10000,CN18,6))</f>
        <v>-99.451999999999998</v>
      </c>
      <c r="CR18" s="13">
        <f ca="1">IF(CN18="","",INDEX(Travi!$A$1:$K$10000,CN18,7))</f>
        <v>-59.582000000000001</v>
      </c>
      <c r="CS18" s="13">
        <f ca="1">IF(CN18="","",INDEX(Travi!$A$1:$K$10000,CN18,8))</f>
        <v>-57.482999999999997</v>
      </c>
      <c r="CT18" s="13">
        <f ca="1">IF(CN18="","",INDEX(Travi!$A$1:$K$10000,CN18,9))</f>
        <v>-6.7859999999999996</v>
      </c>
      <c r="CU18" s="13">
        <f ca="1">IF(CN18="","",INDEX(Travi!$A$1:$K$10000,CN18,10))</f>
        <v>-0.78</v>
      </c>
      <c r="CV18" s="13">
        <f ca="1">IF(CN18="","",INDEX(Travi!$A$1:$K$10000,CN18,11))</f>
        <v>-1.147</v>
      </c>
      <c r="CW18" s="12"/>
      <c r="CX18" s="12"/>
      <c r="CY18" s="12"/>
      <c r="CZ18" s="12"/>
      <c r="DA18" s="13"/>
      <c r="DB18" s="13"/>
      <c r="DC18" s="13"/>
      <c r="DD18" s="13"/>
      <c r="DE18" s="35"/>
      <c r="DF18" s="12">
        <f t="shared" ca="1" si="13"/>
        <v>233</v>
      </c>
      <c r="DG18" s="12">
        <f ca="1">IF(DF18="","",INDEX(Travi!$A$1:$K$10000,DF18,4))</f>
        <v>3</v>
      </c>
      <c r="DH18" s="12" t="str">
        <f ca="1">IF(DF18="","",INDEX(Travi!$A$1:$K$10000,DF18,5))</f>
        <v>Vdes</v>
      </c>
      <c r="DI18" s="13">
        <f ca="1">IF(DF18="","",INDEX(Travi!$A$1:$K$10000,DF18,6))</f>
        <v>-99.451999999999998</v>
      </c>
      <c r="DJ18" s="13">
        <f ca="1">IF(DF18="","",INDEX(Travi!$A$1:$K$10000,DF18,7))</f>
        <v>-59.582000000000001</v>
      </c>
      <c r="DK18" s="13">
        <f ca="1">IF(DF18="","",INDEX(Travi!$A$1:$K$10000,DF18,8))</f>
        <v>-57.482999999999997</v>
      </c>
      <c r="DL18" s="13">
        <f ca="1">IF(DF18="","",INDEX(Travi!$A$1:$K$10000,DF18,9))</f>
        <v>-6.7859999999999996</v>
      </c>
      <c r="DM18" s="13">
        <f ca="1">IF(DF18="","",INDEX(Travi!$A$1:$K$10000,DF18,10))</f>
        <v>-0.78</v>
      </c>
      <c r="DN18" s="13">
        <f ca="1">IF(DF18="","",INDEX(Travi!$A$1:$K$10000,DF18,11))</f>
        <v>-1.147</v>
      </c>
      <c r="DO18" s="12"/>
      <c r="DP18" s="12"/>
      <c r="DQ18" s="12"/>
      <c r="DR18" s="12"/>
      <c r="DS18" s="13"/>
      <c r="DT18" s="13"/>
      <c r="DU18" s="13"/>
      <c r="DV18" s="13"/>
    </row>
    <row r="19" spans="1:126" x14ac:dyDescent="0.35">
      <c r="A19" s="11"/>
      <c r="B19" s="12">
        <f t="shared" ca="1" si="7"/>
        <v>134</v>
      </c>
      <c r="C19" s="12">
        <f ca="1">IF(B19="","",INDEX(Travi!$A$1:$K$10000,B19,4))</f>
        <v>2</v>
      </c>
      <c r="D19" s="12" t="str">
        <f ca="1">IF(B19="","",INDEX(Travi!$A$1:$K$10000,B19,5))</f>
        <v>Msin</v>
      </c>
      <c r="E19" s="13">
        <f ca="1">IF(B19="","",INDEX(Travi!$A$1:$K$10000,B19,6))</f>
        <v>-21.196999999999999</v>
      </c>
      <c r="F19" s="13">
        <f ca="1">IF(B19="","",INDEX(Travi!$A$1:$K$10000,B19,7))</f>
        <v>-12.989000000000001</v>
      </c>
      <c r="G19" s="13">
        <f ca="1">IF(B19="","",INDEX(Travi!$A$1:$K$10000,B19,8))</f>
        <v>18.25</v>
      </c>
      <c r="H19" s="13">
        <f ca="1">IF(B19="","",INDEX(Travi!$A$1:$K$10000,B19,9))</f>
        <v>2.1949999999999998</v>
      </c>
      <c r="I19" s="13">
        <f ca="1">IF(B19="","",INDEX(Travi!$A$1:$K$10000,B19,10))</f>
        <v>0.25</v>
      </c>
      <c r="J19" s="13">
        <f ca="1">IF(B19="","",INDEX(Travi!$A$1:$K$10000,B19,11))</f>
        <v>0.36799999999999999</v>
      </c>
      <c r="K19" s="12"/>
      <c r="L19" s="12"/>
      <c r="M19" s="12"/>
      <c r="N19" s="12"/>
      <c r="O19" s="13"/>
      <c r="P19" s="13"/>
      <c r="Q19" s="13"/>
      <c r="R19" s="13"/>
      <c r="S19" s="35"/>
      <c r="T19" s="12">
        <f t="shared" ca="1" si="8"/>
        <v>154</v>
      </c>
      <c r="U19" s="12">
        <f ca="1">IF(T19="","",INDEX(Travi!$A$1:$K$10000,T19,4))</f>
        <v>2</v>
      </c>
      <c r="V19" s="12" t="str">
        <f ca="1">IF(T19="","",INDEX(Travi!$A$1:$K$10000,T19,5))</f>
        <v>Msin</v>
      </c>
      <c r="W19" s="13">
        <f ca="1">IF(T19="","",INDEX(Travi!$A$1:$K$10000,T19,6))</f>
        <v>-14.901</v>
      </c>
      <c r="X19" s="13">
        <f ca="1">IF(T19="","",INDEX(Travi!$A$1:$K$10000,T19,7))</f>
        <v>-9.1310000000000002</v>
      </c>
      <c r="Y19" s="13">
        <f ca="1">IF(T19="","",INDEX(Travi!$A$1:$K$10000,T19,8))</f>
        <v>20.673999999999999</v>
      </c>
      <c r="Z19" s="13">
        <f ca="1">IF(T19="","",INDEX(Travi!$A$1:$K$10000,T19,9))</f>
        <v>2.4860000000000002</v>
      </c>
      <c r="AA19" s="13">
        <f ca="1">IF(T19="","",INDEX(Travi!$A$1:$K$10000,T19,10))</f>
        <v>0.28399999999999997</v>
      </c>
      <c r="AB19" s="13">
        <f ca="1">IF(T19="","",INDEX(Travi!$A$1:$K$10000,T19,11))</f>
        <v>0.41799999999999998</v>
      </c>
      <c r="AC19" s="12"/>
      <c r="AD19" s="12"/>
      <c r="AE19" s="12"/>
      <c r="AF19" s="12"/>
      <c r="AG19" s="13"/>
      <c r="AH19" s="13"/>
      <c r="AI19" s="13"/>
      <c r="AJ19" s="13"/>
      <c r="AK19" s="35"/>
      <c r="AL19" s="12">
        <f t="shared" ca="1" si="9"/>
        <v>174</v>
      </c>
      <c r="AM19" s="12">
        <f ca="1">IF(AL19="","",INDEX(Travi!$A$1:$K$10000,AL19,4))</f>
        <v>2</v>
      </c>
      <c r="AN19" s="12" t="str">
        <f ca="1">IF(AL19="","",INDEX(Travi!$A$1:$K$10000,AL19,5))</f>
        <v>Msin</v>
      </c>
      <c r="AO19" s="13">
        <f ca="1">IF(AL19="","",INDEX(Travi!$A$1:$K$10000,AL19,6))</f>
        <v>-27.13</v>
      </c>
      <c r="AP19" s="13">
        <f ca="1">IF(AL19="","",INDEX(Travi!$A$1:$K$10000,AL19,7))</f>
        <v>-16.334</v>
      </c>
      <c r="AQ19" s="13">
        <f ca="1">IF(AL19="","",INDEX(Travi!$A$1:$K$10000,AL19,8))</f>
        <v>22.51</v>
      </c>
      <c r="AR19" s="13">
        <f ca="1">IF(AL19="","",INDEX(Travi!$A$1:$K$10000,AL19,9))</f>
        <v>2.702</v>
      </c>
      <c r="AS19" s="13">
        <f ca="1">IF(AL19="","",INDEX(Travi!$A$1:$K$10000,AL19,10))</f>
        <v>0.31</v>
      </c>
      <c r="AT19" s="13">
        <f ca="1">IF(AL19="","",INDEX(Travi!$A$1:$K$10000,AL19,11))</f>
        <v>0.45600000000000002</v>
      </c>
      <c r="AU19" s="12"/>
      <c r="AV19" s="12"/>
      <c r="AW19" s="12"/>
      <c r="AX19" s="12"/>
      <c r="AY19" s="13"/>
      <c r="AZ19" s="13"/>
      <c r="BA19" s="13"/>
      <c r="BB19" s="13"/>
      <c r="BC19" s="35"/>
      <c r="BD19" s="12">
        <f t="shared" ca="1" si="10"/>
        <v>194</v>
      </c>
      <c r="BE19" s="12">
        <f ca="1">IF(BD19="","",INDEX(Travi!$A$1:$K$10000,BD19,4))</f>
        <v>2</v>
      </c>
      <c r="BF19" s="12" t="str">
        <f ca="1">IF(BD19="","",INDEX(Travi!$A$1:$K$10000,BD19,5))</f>
        <v>Msin</v>
      </c>
      <c r="BG19" s="13">
        <f ca="1">IF(BD19="","",INDEX(Travi!$A$1:$K$10000,BD19,6))</f>
        <v>-43.548000000000002</v>
      </c>
      <c r="BH19" s="13">
        <f ca="1">IF(BD19="","",INDEX(Travi!$A$1:$K$10000,BD19,7))</f>
        <v>-26.050999999999998</v>
      </c>
      <c r="BI19" s="13">
        <f ca="1">IF(BD19="","",INDEX(Travi!$A$1:$K$10000,BD19,8))</f>
        <v>113.574</v>
      </c>
      <c r="BJ19" s="13">
        <f ca="1">IF(BD19="","",INDEX(Travi!$A$1:$K$10000,BD19,9))</f>
        <v>13.680999999999999</v>
      </c>
      <c r="BK19" s="13">
        <f ca="1">IF(BD19="","",INDEX(Travi!$A$1:$K$10000,BD19,10))</f>
        <v>1.573</v>
      </c>
      <c r="BL19" s="13">
        <f ca="1">IF(BD19="","",INDEX(Travi!$A$1:$K$10000,BD19,11))</f>
        <v>2.3149999999999999</v>
      </c>
      <c r="BM19" s="12"/>
      <c r="BN19" s="12"/>
      <c r="BO19" s="12"/>
      <c r="BP19" s="12"/>
      <c r="BQ19" s="13"/>
      <c r="BR19" s="13"/>
      <c r="BS19" s="13"/>
      <c r="BT19" s="13"/>
      <c r="BU19" s="35"/>
      <c r="BV19" s="12">
        <f t="shared" ca="1" si="11"/>
        <v>214</v>
      </c>
      <c r="BW19" s="12">
        <f ca="1">IF(BV19="","",INDEX(Travi!$A$1:$K$10000,BV19,4))</f>
        <v>2</v>
      </c>
      <c r="BX19" s="12" t="str">
        <f ca="1">IF(BV19="","",INDEX(Travi!$A$1:$K$10000,BV19,5))</f>
        <v>Msin</v>
      </c>
      <c r="BY19" s="13">
        <f ca="1">IF(BV19="","",INDEX(Travi!$A$1:$K$10000,BV19,6))</f>
        <v>-73.701999999999998</v>
      </c>
      <c r="BZ19" s="13">
        <f ca="1">IF(BV19="","",INDEX(Travi!$A$1:$K$10000,BV19,7))</f>
        <v>-44.167000000000002</v>
      </c>
      <c r="CA19" s="13">
        <f ca="1">IF(BV19="","",INDEX(Travi!$A$1:$K$10000,BV19,8))</f>
        <v>164.529</v>
      </c>
      <c r="CB19" s="13">
        <f ca="1">IF(BV19="","",INDEX(Travi!$A$1:$K$10000,BV19,9))</f>
        <v>19.786000000000001</v>
      </c>
      <c r="CC19" s="13">
        <f ca="1">IF(BV19="","",INDEX(Travi!$A$1:$K$10000,BV19,10))</f>
        <v>2.2669999999999999</v>
      </c>
      <c r="CD19" s="13">
        <f ca="1">IF(BV19="","",INDEX(Travi!$A$1:$K$10000,BV19,11))</f>
        <v>3.335</v>
      </c>
      <c r="CE19" s="12"/>
      <c r="CF19" s="12"/>
      <c r="CG19" s="12"/>
      <c r="CH19" s="12"/>
      <c r="CI19" s="13"/>
      <c r="CJ19" s="13"/>
      <c r="CK19" s="13"/>
      <c r="CL19" s="13"/>
      <c r="CM19" s="35"/>
      <c r="CN19" s="12">
        <f t="shared" ca="1" si="12"/>
        <v>234</v>
      </c>
      <c r="CO19" s="12">
        <f ca="1">IF(CN19="","",INDEX(Travi!$A$1:$K$10000,CN19,4))</f>
        <v>2</v>
      </c>
      <c r="CP19" s="12" t="str">
        <f ca="1">IF(CN19="","",INDEX(Travi!$A$1:$K$10000,CN19,5))</f>
        <v>Msin</v>
      </c>
      <c r="CQ19" s="13">
        <f ca="1">IF(CN19="","",INDEX(Travi!$A$1:$K$10000,CN19,6))</f>
        <v>-44.076000000000001</v>
      </c>
      <c r="CR19" s="13">
        <f ca="1">IF(CN19="","",INDEX(Travi!$A$1:$K$10000,CN19,7))</f>
        <v>-26.471</v>
      </c>
      <c r="CS19" s="13">
        <f ca="1">IF(CN19="","",INDEX(Travi!$A$1:$K$10000,CN19,8))</f>
        <v>148.196</v>
      </c>
      <c r="CT19" s="13">
        <f ca="1">IF(CN19="","",INDEX(Travi!$A$1:$K$10000,CN19,9))</f>
        <v>17.844999999999999</v>
      </c>
      <c r="CU19" s="13">
        <f ca="1">IF(CN19="","",INDEX(Travi!$A$1:$K$10000,CN19,10))</f>
        <v>2.0449999999999999</v>
      </c>
      <c r="CV19" s="13">
        <f ca="1">IF(CN19="","",INDEX(Travi!$A$1:$K$10000,CN19,11))</f>
        <v>3.0089999999999999</v>
      </c>
      <c r="CW19" s="12"/>
      <c r="CX19" s="12"/>
      <c r="CY19" s="12"/>
      <c r="CZ19" s="12"/>
      <c r="DA19" s="13"/>
      <c r="DB19" s="13"/>
      <c r="DC19" s="13"/>
      <c r="DD19" s="13"/>
      <c r="DE19" s="35"/>
      <c r="DF19" s="12">
        <f t="shared" ca="1" si="13"/>
        <v>234</v>
      </c>
      <c r="DG19" s="12">
        <f ca="1">IF(DF19="","",INDEX(Travi!$A$1:$K$10000,DF19,4))</f>
        <v>2</v>
      </c>
      <c r="DH19" s="12" t="str">
        <f ca="1">IF(DF19="","",INDEX(Travi!$A$1:$K$10000,DF19,5))</f>
        <v>Msin</v>
      </c>
      <c r="DI19" s="13">
        <f ca="1">IF(DF19="","",INDEX(Travi!$A$1:$K$10000,DF19,6))</f>
        <v>-44.076000000000001</v>
      </c>
      <c r="DJ19" s="13">
        <f ca="1">IF(DF19="","",INDEX(Travi!$A$1:$K$10000,DF19,7))</f>
        <v>-26.471</v>
      </c>
      <c r="DK19" s="13">
        <f ca="1">IF(DF19="","",INDEX(Travi!$A$1:$K$10000,DF19,8))</f>
        <v>148.196</v>
      </c>
      <c r="DL19" s="13">
        <f ca="1">IF(DF19="","",INDEX(Travi!$A$1:$K$10000,DF19,9))</f>
        <v>17.844999999999999</v>
      </c>
      <c r="DM19" s="13">
        <f ca="1">IF(DF19="","",INDEX(Travi!$A$1:$K$10000,DF19,10))</f>
        <v>2.0449999999999999</v>
      </c>
      <c r="DN19" s="13">
        <f ca="1">IF(DF19="","",INDEX(Travi!$A$1:$K$10000,DF19,11))</f>
        <v>3.0089999999999999</v>
      </c>
      <c r="DO19" s="12"/>
      <c r="DP19" s="12"/>
      <c r="DQ19" s="12"/>
      <c r="DR19" s="12"/>
      <c r="DS19" s="13"/>
      <c r="DT19" s="13"/>
      <c r="DU19" s="13"/>
      <c r="DV19" s="13"/>
    </row>
    <row r="20" spans="1:126" x14ac:dyDescent="0.35">
      <c r="A20" s="11"/>
      <c r="B20" s="12">
        <f t="shared" ca="1" si="7"/>
        <v>135</v>
      </c>
      <c r="C20" s="12">
        <f ca="1">IF(B20="","",INDEX(Travi!$A$1:$K$10000,B20,4))</f>
        <v>2</v>
      </c>
      <c r="D20" s="12" t="str">
        <f ca="1">IF(B20="","",INDEX(Travi!$A$1:$K$10000,B20,5))</f>
        <v>Mdes</v>
      </c>
      <c r="E20" s="13">
        <f ca="1">IF(B20="","",INDEX(Travi!$A$1:$K$10000,B20,6))</f>
        <v>-22.393999999999998</v>
      </c>
      <c r="F20" s="13">
        <f ca="1">IF(B20="","",INDEX(Travi!$A$1:$K$10000,B20,7))</f>
        <v>-13.72</v>
      </c>
      <c r="G20" s="13">
        <f ca="1">IF(B20="","",INDEX(Travi!$A$1:$K$10000,B20,8))</f>
        <v>-17.54</v>
      </c>
      <c r="H20" s="13">
        <f ca="1">IF(B20="","",INDEX(Travi!$A$1:$K$10000,B20,9))</f>
        <v>-2.109</v>
      </c>
      <c r="I20" s="13">
        <f ca="1">IF(B20="","",INDEX(Travi!$A$1:$K$10000,B20,10))</f>
        <v>-0.24099999999999999</v>
      </c>
      <c r="J20" s="13">
        <f ca="1">IF(B20="","",INDEX(Travi!$A$1:$K$10000,B20,11))</f>
        <v>-0.35399999999999998</v>
      </c>
      <c r="K20" s="12"/>
      <c r="L20" s="12"/>
      <c r="M20" s="12"/>
      <c r="N20" s="12"/>
      <c r="O20" s="13"/>
      <c r="P20" s="13"/>
      <c r="Q20" s="13"/>
      <c r="R20" s="13"/>
      <c r="S20" s="35"/>
      <c r="T20" s="12">
        <f t="shared" ca="1" si="8"/>
        <v>155</v>
      </c>
      <c r="U20" s="12">
        <f ca="1">IF(T20="","",INDEX(Travi!$A$1:$K$10000,T20,4))</f>
        <v>2</v>
      </c>
      <c r="V20" s="12" t="str">
        <f ca="1">IF(T20="","",INDEX(Travi!$A$1:$K$10000,T20,5))</f>
        <v>Mdes</v>
      </c>
      <c r="W20" s="13">
        <f ca="1">IF(T20="","",INDEX(Travi!$A$1:$K$10000,T20,6))</f>
        <v>-15.106</v>
      </c>
      <c r="X20" s="13">
        <f ca="1">IF(T20="","",INDEX(Travi!$A$1:$K$10000,T20,7))</f>
        <v>-9.2420000000000009</v>
      </c>
      <c r="Y20" s="13">
        <f ca="1">IF(T20="","",INDEX(Travi!$A$1:$K$10000,T20,8))</f>
        <v>-20.437999999999999</v>
      </c>
      <c r="Z20" s="13">
        <f ca="1">IF(T20="","",INDEX(Travi!$A$1:$K$10000,T20,9))</f>
        <v>-2.4580000000000002</v>
      </c>
      <c r="AA20" s="13">
        <f ca="1">IF(T20="","",INDEX(Travi!$A$1:$K$10000,T20,10))</f>
        <v>-0.28100000000000003</v>
      </c>
      <c r="AB20" s="13">
        <f ca="1">IF(T20="","",INDEX(Travi!$A$1:$K$10000,T20,11))</f>
        <v>-0.41299999999999998</v>
      </c>
      <c r="AC20" s="12"/>
      <c r="AD20" s="12"/>
      <c r="AE20" s="12"/>
      <c r="AF20" s="12"/>
      <c r="AG20" s="13"/>
      <c r="AH20" s="13"/>
      <c r="AI20" s="13"/>
      <c r="AJ20" s="13"/>
      <c r="AK20" s="35"/>
      <c r="AL20" s="12">
        <f t="shared" ca="1" si="9"/>
        <v>175</v>
      </c>
      <c r="AM20" s="12">
        <f ca="1">IF(AL20="","",INDEX(Travi!$A$1:$K$10000,AL20,4))</f>
        <v>2</v>
      </c>
      <c r="AN20" s="12" t="str">
        <f ca="1">IF(AL20="","",INDEX(Travi!$A$1:$K$10000,AL20,5))</f>
        <v>Mdes</v>
      </c>
      <c r="AO20" s="13">
        <f ca="1">IF(AL20="","",INDEX(Travi!$A$1:$K$10000,AL20,6))</f>
        <v>-26.948</v>
      </c>
      <c r="AP20" s="13">
        <f ca="1">IF(AL20="","",INDEX(Travi!$A$1:$K$10000,AL20,7))</f>
        <v>-16.238</v>
      </c>
      <c r="AQ20" s="13">
        <f ca="1">IF(AL20="","",INDEX(Travi!$A$1:$K$10000,AL20,8))</f>
        <v>-17.251999999999999</v>
      </c>
      <c r="AR20" s="13">
        <f ca="1">IF(AL20="","",INDEX(Travi!$A$1:$K$10000,AL20,9))</f>
        <v>-2.069</v>
      </c>
      <c r="AS20" s="13">
        <f ca="1">IF(AL20="","",INDEX(Travi!$A$1:$K$10000,AL20,10))</f>
        <v>-0.23899999999999999</v>
      </c>
      <c r="AT20" s="13">
        <f ca="1">IF(AL20="","",INDEX(Travi!$A$1:$K$10000,AL20,11))</f>
        <v>-0.35099999999999998</v>
      </c>
      <c r="AU20" s="12"/>
      <c r="AV20" s="12"/>
      <c r="AW20" s="12"/>
      <c r="AX20" s="12"/>
      <c r="AY20" s="13"/>
      <c r="AZ20" s="13"/>
      <c r="BA20" s="13"/>
      <c r="BB20" s="13"/>
      <c r="BC20" s="35"/>
      <c r="BD20" s="12">
        <f t="shared" ca="1" si="10"/>
        <v>195</v>
      </c>
      <c r="BE20" s="12">
        <f ca="1">IF(BD20="","",INDEX(Travi!$A$1:$K$10000,BD20,4))</f>
        <v>2</v>
      </c>
      <c r="BF20" s="12" t="str">
        <f ca="1">IF(BD20="","",INDEX(Travi!$A$1:$K$10000,BD20,5))</f>
        <v>Mdes</v>
      </c>
      <c r="BG20" s="13">
        <f ca="1">IF(BD20="","",INDEX(Travi!$A$1:$K$10000,BD20,6))</f>
        <v>-40.546999999999997</v>
      </c>
      <c r="BH20" s="13">
        <f ca="1">IF(BD20="","",INDEX(Travi!$A$1:$K$10000,BD20,7))</f>
        <v>-24.425999999999998</v>
      </c>
      <c r="BI20" s="13">
        <f ca="1">IF(BD20="","",INDEX(Travi!$A$1:$K$10000,BD20,8))</f>
        <v>-154.846</v>
      </c>
      <c r="BJ20" s="13">
        <f ca="1">IF(BD20="","",INDEX(Travi!$A$1:$K$10000,BD20,9))</f>
        <v>-18.651</v>
      </c>
      <c r="BK20" s="13">
        <f ca="1">IF(BD20="","",INDEX(Travi!$A$1:$K$10000,BD20,10))</f>
        <v>-2.137</v>
      </c>
      <c r="BL20" s="13">
        <f ca="1">IF(BD20="","",INDEX(Travi!$A$1:$K$10000,BD20,11))</f>
        <v>-3.1440000000000001</v>
      </c>
      <c r="BM20" s="12"/>
      <c r="BN20" s="12"/>
      <c r="BO20" s="12"/>
      <c r="BP20" s="12"/>
      <c r="BQ20" s="13"/>
      <c r="BR20" s="13"/>
      <c r="BS20" s="13"/>
      <c r="BT20" s="13"/>
      <c r="BU20" s="35"/>
      <c r="BV20" s="12">
        <f t="shared" ca="1" si="11"/>
        <v>215</v>
      </c>
      <c r="BW20" s="12">
        <f ca="1">IF(BV20="","",INDEX(Travi!$A$1:$K$10000,BV20,4))</f>
        <v>2</v>
      </c>
      <c r="BX20" s="12" t="str">
        <f ca="1">IF(BV20="","",INDEX(Travi!$A$1:$K$10000,BV20,5))</f>
        <v>Mdes</v>
      </c>
      <c r="BY20" s="13">
        <f ca="1">IF(BV20="","",INDEX(Travi!$A$1:$K$10000,BV20,6))</f>
        <v>-76.260999999999996</v>
      </c>
      <c r="BZ20" s="13">
        <f ca="1">IF(BV20="","",INDEX(Travi!$A$1:$K$10000,BV20,7))</f>
        <v>-45.747999999999998</v>
      </c>
      <c r="CA20" s="13">
        <f ca="1">IF(BV20="","",INDEX(Travi!$A$1:$K$10000,BV20,8))</f>
        <v>-165.01400000000001</v>
      </c>
      <c r="CB20" s="13">
        <f ca="1">IF(BV20="","",INDEX(Travi!$A$1:$K$10000,BV20,9))</f>
        <v>-19.844999999999999</v>
      </c>
      <c r="CC20" s="13">
        <f ca="1">IF(BV20="","",INDEX(Travi!$A$1:$K$10000,BV20,10))</f>
        <v>-2.274</v>
      </c>
      <c r="CD20" s="13">
        <f ca="1">IF(BV20="","",INDEX(Travi!$A$1:$K$10000,BV20,11))</f>
        <v>-3.3450000000000002</v>
      </c>
      <c r="CE20" s="12"/>
      <c r="CF20" s="12"/>
      <c r="CG20" s="12"/>
      <c r="CH20" s="12"/>
      <c r="CI20" s="13"/>
      <c r="CJ20" s="13"/>
      <c r="CK20" s="13"/>
      <c r="CL20" s="13"/>
      <c r="CM20" s="35"/>
      <c r="CN20" s="12">
        <f t="shared" ca="1" si="12"/>
        <v>235</v>
      </c>
      <c r="CO20" s="12">
        <f ca="1">IF(CN20="","",INDEX(Travi!$A$1:$K$10000,CN20,4))</f>
        <v>2</v>
      </c>
      <c r="CP20" s="12" t="str">
        <f ca="1">IF(CN20="","",INDEX(Travi!$A$1:$K$10000,CN20,5))</f>
        <v>Mdes</v>
      </c>
      <c r="CQ20" s="13">
        <f ca="1">IF(CN20="","",INDEX(Travi!$A$1:$K$10000,CN20,6))</f>
        <v>-48.704000000000001</v>
      </c>
      <c r="CR20" s="13">
        <f ca="1">IF(CN20="","",INDEX(Travi!$A$1:$K$10000,CN20,7))</f>
        <v>-29.161999999999999</v>
      </c>
      <c r="CS20" s="13">
        <f ca="1">IF(CN20="","",INDEX(Travi!$A$1:$K$10000,CN20,8))</f>
        <v>-117.73399999999999</v>
      </c>
      <c r="CT20" s="13">
        <f ca="1">IF(CN20="","",INDEX(Travi!$A$1:$K$10000,CN20,9))</f>
        <v>-14.176</v>
      </c>
      <c r="CU20" s="13">
        <f ca="1">IF(CN20="","",INDEX(Travi!$A$1:$K$10000,CN20,10))</f>
        <v>-1.63</v>
      </c>
      <c r="CV20" s="13">
        <f ca="1">IF(CN20="","",INDEX(Travi!$A$1:$K$10000,CN20,11))</f>
        <v>-2.3980000000000001</v>
      </c>
      <c r="CW20" s="12"/>
      <c r="CX20" s="12"/>
      <c r="CY20" s="12"/>
      <c r="CZ20" s="12"/>
      <c r="DA20" s="13"/>
      <c r="DB20" s="13"/>
      <c r="DC20" s="13"/>
      <c r="DD20" s="13"/>
      <c r="DE20" s="35"/>
      <c r="DF20" s="12">
        <f t="shared" ca="1" si="13"/>
        <v>235</v>
      </c>
      <c r="DG20" s="12">
        <f ca="1">IF(DF20="","",INDEX(Travi!$A$1:$K$10000,DF20,4))</f>
        <v>2</v>
      </c>
      <c r="DH20" s="12" t="str">
        <f ca="1">IF(DF20="","",INDEX(Travi!$A$1:$K$10000,DF20,5))</f>
        <v>Mdes</v>
      </c>
      <c r="DI20" s="13">
        <f ca="1">IF(DF20="","",INDEX(Travi!$A$1:$K$10000,DF20,6))</f>
        <v>-48.704000000000001</v>
      </c>
      <c r="DJ20" s="13">
        <f ca="1">IF(DF20="","",INDEX(Travi!$A$1:$K$10000,DF20,7))</f>
        <v>-29.161999999999999</v>
      </c>
      <c r="DK20" s="13">
        <f ca="1">IF(DF20="","",INDEX(Travi!$A$1:$K$10000,DF20,8))</f>
        <v>-117.73399999999999</v>
      </c>
      <c r="DL20" s="13">
        <f ca="1">IF(DF20="","",INDEX(Travi!$A$1:$K$10000,DF20,9))</f>
        <v>-14.176</v>
      </c>
      <c r="DM20" s="13">
        <f ca="1">IF(DF20="","",INDEX(Travi!$A$1:$K$10000,DF20,10))</f>
        <v>-1.63</v>
      </c>
      <c r="DN20" s="13">
        <f ca="1">IF(DF20="","",INDEX(Travi!$A$1:$K$10000,DF20,11))</f>
        <v>-2.3980000000000001</v>
      </c>
      <c r="DO20" s="12"/>
      <c r="DP20" s="12"/>
      <c r="DQ20" s="12"/>
      <c r="DR20" s="12"/>
      <c r="DS20" s="13"/>
      <c r="DT20" s="13"/>
      <c r="DU20" s="13"/>
      <c r="DV20" s="13"/>
    </row>
    <row r="21" spans="1:126" x14ac:dyDescent="0.35">
      <c r="A21" s="11"/>
      <c r="B21" s="12">
        <f t="shared" ca="1" si="7"/>
        <v>136</v>
      </c>
      <c r="C21" s="12">
        <f ca="1">IF(B21="","",INDEX(Travi!$A$1:$K$10000,B21,4))</f>
        <v>2</v>
      </c>
      <c r="D21" s="12" t="str">
        <f ca="1">IF(B21="","",INDEX(Travi!$A$1:$K$10000,B21,5))</f>
        <v>Vsin</v>
      </c>
      <c r="E21" s="13">
        <f ca="1">IF(B21="","",INDEX(Travi!$A$1:$K$10000,B21,6))</f>
        <v>28.204000000000001</v>
      </c>
      <c r="F21" s="13">
        <f ca="1">IF(B21="","",INDEX(Travi!$A$1:$K$10000,B21,7))</f>
        <v>17.282</v>
      </c>
      <c r="G21" s="13">
        <f ca="1">IF(B21="","",INDEX(Travi!$A$1:$K$10000,B21,8))</f>
        <v>-7.6150000000000002</v>
      </c>
      <c r="H21" s="13">
        <f ca="1">IF(B21="","",INDEX(Travi!$A$1:$K$10000,B21,9))</f>
        <v>-0.91600000000000004</v>
      </c>
      <c r="I21" s="13">
        <f ca="1">IF(B21="","",INDEX(Travi!$A$1:$K$10000,B21,10))</f>
        <v>-0.105</v>
      </c>
      <c r="J21" s="13">
        <f ca="1">IF(B21="","",INDEX(Travi!$A$1:$K$10000,B21,11))</f>
        <v>-0.154</v>
      </c>
      <c r="K21" s="12"/>
      <c r="L21" s="12"/>
      <c r="M21" s="12"/>
      <c r="N21" s="12"/>
      <c r="O21" s="13"/>
      <c r="P21" s="13"/>
      <c r="Q21" s="13"/>
      <c r="R21" s="13"/>
      <c r="S21" s="35"/>
      <c r="T21" s="12">
        <f t="shared" ca="1" si="8"/>
        <v>156</v>
      </c>
      <c r="U21" s="12">
        <f ca="1">IF(T21="","",INDEX(Travi!$A$1:$K$10000,T21,4))</f>
        <v>2</v>
      </c>
      <c r="V21" s="12" t="str">
        <f ca="1">IF(T21="","",INDEX(Travi!$A$1:$K$10000,T21,5))</f>
        <v>Vsin</v>
      </c>
      <c r="W21" s="13">
        <f ca="1">IF(T21="","",INDEX(Travi!$A$1:$K$10000,T21,6))</f>
        <v>22.954999999999998</v>
      </c>
      <c r="X21" s="13">
        <f ca="1">IF(T21="","",INDEX(Travi!$A$1:$K$10000,T21,7))</f>
        <v>14.069000000000001</v>
      </c>
      <c r="Y21" s="13">
        <f ca="1">IF(T21="","",INDEX(Travi!$A$1:$K$10000,T21,8))</f>
        <v>-10.819000000000001</v>
      </c>
      <c r="Z21" s="13">
        <f ca="1">IF(T21="","",INDEX(Travi!$A$1:$K$10000,T21,9))</f>
        <v>-1.3009999999999999</v>
      </c>
      <c r="AA21" s="13">
        <f ca="1">IF(T21="","",INDEX(Travi!$A$1:$K$10000,T21,10))</f>
        <v>-0.14899999999999999</v>
      </c>
      <c r="AB21" s="13">
        <f ca="1">IF(T21="","",INDEX(Travi!$A$1:$K$10000,T21,11))</f>
        <v>-0.219</v>
      </c>
      <c r="AC21" s="12"/>
      <c r="AD21" s="12"/>
      <c r="AE21" s="12"/>
      <c r="AF21" s="12"/>
      <c r="AG21" s="13"/>
      <c r="AH21" s="13"/>
      <c r="AI21" s="13"/>
      <c r="AJ21" s="13"/>
      <c r="AK21" s="35"/>
      <c r="AL21" s="12">
        <f t="shared" ca="1" si="9"/>
        <v>176</v>
      </c>
      <c r="AM21" s="12">
        <f ca="1">IF(AL21="","",INDEX(Travi!$A$1:$K$10000,AL21,4))</f>
        <v>2</v>
      </c>
      <c r="AN21" s="12" t="str">
        <f ca="1">IF(AL21="","",INDEX(Travi!$A$1:$K$10000,AL21,5))</f>
        <v>Vsin</v>
      </c>
      <c r="AO21" s="13">
        <f ca="1">IF(AL21="","",INDEX(Travi!$A$1:$K$10000,AL21,6))</f>
        <v>53.850999999999999</v>
      </c>
      <c r="AP21" s="13">
        <f ca="1">IF(AL21="","",INDEX(Travi!$A$1:$K$10000,AL21,7))</f>
        <v>32.432000000000002</v>
      </c>
      <c r="AQ21" s="13">
        <f ca="1">IF(AL21="","",INDEX(Travi!$A$1:$K$10000,AL21,8))</f>
        <v>-13.254</v>
      </c>
      <c r="AR21" s="13">
        <f ca="1">IF(AL21="","",INDEX(Travi!$A$1:$K$10000,AL21,9))</f>
        <v>-1.59</v>
      </c>
      <c r="AS21" s="13">
        <f ca="1">IF(AL21="","",INDEX(Travi!$A$1:$K$10000,AL21,10))</f>
        <v>-0.183</v>
      </c>
      <c r="AT21" s="13">
        <f ca="1">IF(AL21="","",INDEX(Travi!$A$1:$K$10000,AL21,11))</f>
        <v>-0.26900000000000002</v>
      </c>
      <c r="AU21" s="12"/>
      <c r="AV21" s="12"/>
      <c r="AW21" s="12"/>
      <c r="AX21" s="12"/>
      <c r="AY21" s="13"/>
      <c r="AZ21" s="13"/>
      <c r="BA21" s="13"/>
      <c r="BB21" s="13"/>
      <c r="BC21" s="35"/>
      <c r="BD21" s="12">
        <f t="shared" ca="1" si="10"/>
        <v>196</v>
      </c>
      <c r="BE21" s="12">
        <f ca="1">IF(BD21="","",INDEX(Travi!$A$1:$K$10000,BD21,4))</f>
        <v>2</v>
      </c>
      <c r="BF21" s="12" t="str">
        <f ca="1">IF(BD21="","",INDEX(Travi!$A$1:$K$10000,BD21,5))</f>
        <v>Vsin</v>
      </c>
      <c r="BG21" s="13">
        <f ca="1">IF(BD21="","",INDEX(Travi!$A$1:$K$10000,BD21,6))</f>
        <v>85.353999999999999</v>
      </c>
      <c r="BH21" s="13">
        <f ca="1">IF(BD21="","",INDEX(Travi!$A$1:$K$10000,BD21,7))</f>
        <v>51.116</v>
      </c>
      <c r="BI21" s="13">
        <f ca="1">IF(BD21="","",INDEX(Travi!$A$1:$K$10000,BD21,8))</f>
        <v>-83.881</v>
      </c>
      <c r="BJ21" s="13">
        <f ca="1">IF(BD21="","",INDEX(Travi!$A$1:$K$10000,BD21,9))</f>
        <v>-10.103999999999999</v>
      </c>
      <c r="BK21" s="13">
        <f ca="1">IF(BD21="","",INDEX(Travi!$A$1:$K$10000,BD21,10))</f>
        <v>-1.1599999999999999</v>
      </c>
      <c r="BL21" s="13">
        <f ca="1">IF(BD21="","",INDEX(Travi!$A$1:$K$10000,BD21,11))</f>
        <v>-1.706</v>
      </c>
      <c r="BM21" s="12"/>
      <c r="BN21" s="12"/>
      <c r="BO21" s="12"/>
      <c r="BP21" s="12"/>
      <c r="BQ21" s="13"/>
      <c r="BR21" s="13"/>
      <c r="BS21" s="13"/>
      <c r="BT21" s="13"/>
      <c r="BU21" s="35"/>
      <c r="BV21" s="12">
        <f t="shared" ca="1" si="11"/>
        <v>216</v>
      </c>
      <c r="BW21" s="12">
        <f ca="1">IF(BV21="","",INDEX(Travi!$A$1:$K$10000,BV21,4))</f>
        <v>2</v>
      </c>
      <c r="BX21" s="12" t="str">
        <f ca="1">IF(BV21="","",INDEX(Travi!$A$1:$K$10000,BV21,5))</f>
        <v>Vsin</v>
      </c>
      <c r="BY21" s="13">
        <f ca="1">IF(BV21="","",INDEX(Travi!$A$1:$K$10000,BV21,6))</f>
        <v>110.187</v>
      </c>
      <c r="BZ21" s="13">
        <f ca="1">IF(BV21="","",INDEX(Travi!$A$1:$K$10000,BV21,7))</f>
        <v>66.046999999999997</v>
      </c>
      <c r="CA21" s="13">
        <f ca="1">IF(BV21="","",INDEX(Travi!$A$1:$K$10000,BV21,8))</f>
        <v>-78.462999999999994</v>
      </c>
      <c r="CB21" s="13">
        <f ca="1">IF(BV21="","",INDEX(Travi!$A$1:$K$10000,BV21,9))</f>
        <v>-9.4359999999999999</v>
      </c>
      <c r="CC21" s="13">
        <f ca="1">IF(BV21="","",INDEX(Travi!$A$1:$K$10000,BV21,10))</f>
        <v>-1.081</v>
      </c>
      <c r="CD21" s="13">
        <f ca="1">IF(BV21="","",INDEX(Travi!$A$1:$K$10000,BV21,11))</f>
        <v>-1.591</v>
      </c>
      <c r="CE21" s="12"/>
      <c r="CF21" s="12"/>
      <c r="CG21" s="12"/>
      <c r="CH21" s="12"/>
      <c r="CI21" s="13"/>
      <c r="CJ21" s="13"/>
      <c r="CK21" s="13"/>
      <c r="CL21" s="13"/>
      <c r="CM21" s="35"/>
      <c r="CN21" s="12">
        <f t="shared" ca="1" si="12"/>
        <v>236</v>
      </c>
      <c r="CO21" s="12">
        <f ca="1">IF(CN21="","",INDEX(Travi!$A$1:$K$10000,CN21,4))</f>
        <v>2</v>
      </c>
      <c r="CP21" s="12" t="str">
        <f ca="1">IF(CN21="","",INDEX(Travi!$A$1:$K$10000,CN21,5))</f>
        <v>Vsin</v>
      </c>
      <c r="CQ21" s="13">
        <f ca="1">IF(CN21="","",INDEX(Travi!$A$1:$K$10000,CN21,6))</f>
        <v>93.683000000000007</v>
      </c>
      <c r="CR21" s="13">
        <f ca="1">IF(CN21="","",INDEX(Travi!$A$1:$K$10000,CN21,7))</f>
        <v>56.186</v>
      </c>
      <c r="CS21" s="13">
        <f ca="1">IF(CN21="","",INDEX(Travi!$A$1:$K$10000,CN21,8))</f>
        <v>-73.869</v>
      </c>
      <c r="CT21" s="13">
        <f ca="1">IF(CN21="","",INDEX(Travi!$A$1:$K$10000,CN21,9))</f>
        <v>-8.8949999999999996</v>
      </c>
      <c r="CU21" s="13">
        <f ca="1">IF(CN21="","",INDEX(Travi!$A$1:$K$10000,CN21,10))</f>
        <v>-1.0209999999999999</v>
      </c>
      <c r="CV21" s="13">
        <f ca="1">IF(CN21="","",INDEX(Travi!$A$1:$K$10000,CN21,11))</f>
        <v>-1.502</v>
      </c>
      <c r="CW21" s="12"/>
      <c r="CX21" s="12"/>
      <c r="CY21" s="12"/>
      <c r="CZ21" s="12"/>
      <c r="DA21" s="13"/>
      <c r="DB21" s="13"/>
      <c r="DC21" s="13"/>
      <c r="DD21" s="13"/>
      <c r="DE21" s="35"/>
      <c r="DF21" s="12">
        <f t="shared" ca="1" si="13"/>
        <v>236</v>
      </c>
      <c r="DG21" s="12">
        <f ca="1">IF(DF21="","",INDEX(Travi!$A$1:$K$10000,DF21,4))</f>
        <v>2</v>
      </c>
      <c r="DH21" s="12" t="str">
        <f ca="1">IF(DF21="","",INDEX(Travi!$A$1:$K$10000,DF21,5))</f>
        <v>Vsin</v>
      </c>
      <c r="DI21" s="13">
        <f ca="1">IF(DF21="","",INDEX(Travi!$A$1:$K$10000,DF21,6))</f>
        <v>93.683000000000007</v>
      </c>
      <c r="DJ21" s="13">
        <f ca="1">IF(DF21="","",INDEX(Travi!$A$1:$K$10000,DF21,7))</f>
        <v>56.186</v>
      </c>
      <c r="DK21" s="13">
        <f ca="1">IF(DF21="","",INDEX(Travi!$A$1:$K$10000,DF21,8))</f>
        <v>-73.869</v>
      </c>
      <c r="DL21" s="13">
        <f ca="1">IF(DF21="","",INDEX(Travi!$A$1:$K$10000,DF21,9))</f>
        <v>-8.8949999999999996</v>
      </c>
      <c r="DM21" s="13">
        <f ca="1">IF(DF21="","",INDEX(Travi!$A$1:$K$10000,DF21,10))</f>
        <v>-1.0209999999999999</v>
      </c>
      <c r="DN21" s="13">
        <f ca="1">IF(DF21="","",INDEX(Travi!$A$1:$K$10000,DF21,11))</f>
        <v>-1.502</v>
      </c>
      <c r="DO21" s="12"/>
      <c r="DP21" s="12"/>
      <c r="DQ21" s="12"/>
      <c r="DR21" s="12"/>
      <c r="DS21" s="13"/>
      <c r="DT21" s="13"/>
      <c r="DU21" s="13"/>
      <c r="DV21" s="13"/>
    </row>
    <row r="22" spans="1:126" x14ac:dyDescent="0.35">
      <c r="A22" s="11"/>
      <c r="B22" s="12">
        <f t="shared" ca="1" si="7"/>
        <v>137</v>
      </c>
      <c r="C22" s="12">
        <f ca="1">IF(B22="","",INDEX(Travi!$A$1:$K$10000,B22,4))</f>
        <v>2</v>
      </c>
      <c r="D22" s="12" t="str">
        <f ca="1">IF(B22="","",INDEX(Travi!$A$1:$K$10000,B22,5))</f>
        <v>Vdes</v>
      </c>
      <c r="E22" s="13">
        <f ca="1">IF(B22="","",INDEX(Travi!$A$1:$K$10000,B22,6))</f>
        <v>-28.713000000000001</v>
      </c>
      <c r="F22" s="13">
        <f ca="1">IF(B22="","",INDEX(Travi!$A$1:$K$10000,B22,7))</f>
        <v>-17.591999999999999</v>
      </c>
      <c r="G22" s="13">
        <f ca="1">IF(B22="","",INDEX(Travi!$A$1:$K$10000,B22,8))</f>
        <v>-7.6150000000000002</v>
      </c>
      <c r="H22" s="13">
        <f ca="1">IF(B22="","",INDEX(Travi!$A$1:$K$10000,B22,9))</f>
        <v>-0.91600000000000004</v>
      </c>
      <c r="I22" s="13">
        <f ca="1">IF(B22="","",INDEX(Travi!$A$1:$K$10000,B22,10))</f>
        <v>-0.105</v>
      </c>
      <c r="J22" s="13">
        <f ca="1">IF(B22="","",INDEX(Travi!$A$1:$K$10000,B22,11))</f>
        <v>-0.154</v>
      </c>
      <c r="K22" s="12"/>
      <c r="L22" s="12"/>
      <c r="M22" s="12"/>
      <c r="N22" s="12"/>
      <c r="O22" s="13"/>
      <c r="P22" s="13"/>
      <c r="Q22" s="13"/>
      <c r="R22" s="13"/>
      <c r="S22" s="35"/>
      <c r="T22" s="12">
        <f t="shared" ca="1" si="8"/>
        <v>157</v>
      </c>
      <c r="U22" s="12">
        <f ca="1">IF(T22="","",INDEX(Travi!$A$1:$K$10000,T22,4))</f>
        <v>2</v>
      </c>
      <c r="V22" s="12" t="str">
        <f ca="1">IF(T22="","",INDEX(Travi!$A$1:$K$10000,T22,5))</f>
        <v>Vdes</v>
      </c>
      <c r="W22" s="13">
        <f ca="1">IF(T22="","",INDEX(Travi!$A$1:$K$10000,T22,6))</f>
        <v>-23.062999999999999</v>
      </c>
      <c r="X22" s="13">
        <f ca="1">IF(T22="","",INDEX(Travi!$A$1:$K$10000,T22,7))</f>
        <v>-14.127000000000001</v>
      </c>
      <c r="Y22" s="13">
        <f ca="1">IF(T22="","",INDEX(Travi!$A$1:$K$10000,T22,8))</f>
        <v>-10.819000000000001</v>
      </c>
      <c r="Z22" s="13">
        <f ca="1">IF(T22="","",INDEX(Travi!$A$1:$K$10000,T22,9))</f>
        <v>-1.3009999999999999</v>
      </c>
      <c r="AA22" s="13">
        <f ca="1">IF(T22="","",INDEX(Travi!$A$1:$K$10000,T22,10))</f>
        <v>-0.14899999999999999</v>
      </c>
      <c r="AB22" s="13">
        <f ca="1">IF(T22="","",INDEX(Travi!$A$1:$K$10000,T22,11))</f>
        <v>-0.219</v>
      </c>
      <c r="AC22" s="12"/>
      <c r="AD22" s="12"/>
      <c r="AE22" s="12"/>
      <c r="AF22" s="12"/>
      <c r="AG22" s="13"/>
      <c r="AH22" s="13"/>
      <c r="AI22" s="13"/>
      <c r="AJ22" s="13"/>
      <c r="AK22" s="35"/>
      <c r="AL22" s="12">
        <f t="shared" ca="1" si="9"/>
        <v>177</v>
      </c>
      <c r="AM22" s="12">
        <f ca="1">IF(AL22="","",INDEX(Travi!$A$1:$K$10000,AL22,4))</f>
        <v>2</v>
      </c>
      <c r="AN22" s="12" t="str">
        <f ca="1">IF(AL22="","",INDEX(Travi!$A$1:$K$10000,AL22,5))</f>
        <v>Vdes</v>
      </c>
      <c r="AO22" s="13">
        <f ca="1">IF(AL22="","",INDEX(Travi!$A$1:$K$10000,AL22,6))</f>
        <v>-53.728999999999999</v>
      </c>
      <c r="AP22" s="13">
        <f ca="1">IF(AL22="","",INDEX(Travi!$A$1:$K$10000,AL22,7))</f>
        <v>-32.368000000000002</v>
      </c>
      <c r="AQ22" s="13">
        <f ca="1">IF(AL22="","",INDEX(Travi!$A$1:$K$10000,AL22,8))</f>
        <v>-13.254</v>
      </c>
      <c r="AR22" s="13">
        <f ca="1">IF(AL22="","",INDEX(Travi!$A$1:$K$10000,AL22,9))</f>
        <v>-1.59</v>
      </c>
      <c r="AS22" s="13">
        <f ca="1">IF(AL22="","",INDEX(Travi!$A$1:$K$10000,AL22,10))</f>
        <v>-0.183</v>
      </c>
      <c r="AT22" s="13">
        <f ca="1">IF(AL22="","",INDEX(Travi!$A$1:$K$10000,AL22,11))</f>
        <v>-0.26900000000000002</v>
      </c>
      <c r="AU22" s="12"/>
      <c r="AV22" s="12"/>
      <c r="AW22" s="12"/>
      <c r="AX22" s="12"/>
      <c r="AY22" s="13"/>
      <c r="AZ22" s="13"/>
      <c r="BA22" s="13"/>
      <c r="BB22" s="13"/>
      <c r="BC22" s="35"/>
      <c r="BD22" s="12">
        <f t="shared" ca="1" si="10"/>
        <v>197</v>
      </c>
      <c r="BE22" s="12">
        <f ca="1">IF(BD22="","",INDEX(Travi!$A$1:$K$10000,BD22,4))</f>
        <v>2</v>
      </c>
      <c r="BF22" s="12" t="str">
        <f ca="1">IF(BD22="","",INDEX(Travi!$A$1:$K$10000,BD22,5))</f>
        <v>Vdes</v>
      </c>
      <c r="BG22" s="13">
        <f ca="1">IF(BD22="","",INDEX(Travi!$A$1:$K$10000,BD22,6))</f>
        <v>-83.477999999999994</v>
      </c>
      <c r="BH22" s="13">
        <f ca="1">IF(BD22="","",INDEX(Travi!$A$1:$K$10000,BD22,7))</f>
        <v>-50.1</v>
      </c>
      <c r="BI22" s="13">
        <f ca="1">IF(BD22="","",INDEX(Travi!$A$1:$K$10000,BD22,8))</f>
        <v>-83.881</v>
      </c>
      <c r="BJ22" s="13">
        <f ca="1">IF(BD22="","",INDEX(Travi!$A$1:$K$10000,BD22,9))</f>
        <v>-10.103999999999999</v>
      </c>
      <c r="BK22" s="13">
        <f ca="1">IF(BD22="","",INDEX(Travi!$A$1:$K$10000,BD22,10))</f>
        <v>-1.1599999999999999</v>
      </c>
      <c r="BL22" s="13">
        <f ca="1">IF(BD22="","",INDEX(Travi!$A$1:$K$10000,BD22,11))</f>
        <v>-1.706</v>
      </c>
      <c r="BM22" s="12"/>
      <c r="BN22" s="12"/>
      <c r="BO22" s="12"/>
      <c r="BP22" s="12"/>
      <c r="BQ22" s="13"/>
      <c r="BR22" s="13"/>
      <c r="BS22" s="13"/>
      <c r="BT22" s="13"/>
      <c r="BU22" s="35"/>
      <c r="BV22" s="12">
        <f t="shared" ca="1" si="11"/>
        <v>217</v>
      </c>
      <c r="BW22" s="12">
        <f ca="1">IF(BV22="","",INDEX(Travi!$A$1:$K$10000,BV22,4))</f>
        <v>2</v>
      </c>
      <c r="BX22" s="12" t="str">
        <f ca="1">IF(BV22="","",INDEX(Travi!$A$1:$K$10000,BV22,5))</f>
        <v>Vdes</v>
      </c>
      <c r="BY22" s="13">
        <f ca="1">IF(BV22="","",INDEX(Travi!$A$1:$K$10000,BV22,6))</f>
        <v>-111.405</v>
      </c>
      <c r="BZ22" s="13">
        <f ca="1">IF(BV22="","",INDEX(Travi!$A$1:$K$10000,BV22,7))</f>
        <v>-66.799000000000007</v>
      </c>
      <c r="CA22" s="13">
        <f ca="1">IF(BV22="","",INDEX(Travi!$A$1:$K$10000,BV22,8))</f>
        <v>-78.462999999999994</v>
      </c>
      <c r="CB22" s="13">
        <f ca="1">IF(BV22="","",INDEX(Travi!$A$1:$K$10000,BV22,9))</f>
        <v>-9.4359999999999999</v>
      </c>
      <c r="CC22" s="13">
        <f ca="1">IF(BV22="","",INDEX(Travi!$A$1:$K$10000,BV22,10))</f>
        <v>-1.081</v>
      </c>
      <c r="CD22" s="13">
        <f ca="1">IF(BV22="","",INDEX(Travi!$A$1:$K$10000,BV22,11))</f>
        <v>-1.591</v>
      </c>
      <c r="CE22" s="12"/>
      <c r="CF22" s="12"/>
      <c r="CG22" s="12"/>
      <c r="CH22" s="12"/>
      <c r="CI22" s="13"/>
      <c r="CJ22" s="13"/>
      <c r="CK22" s="13"/>
      <c r="CL22" s="13"/>
      <c r="CM22" s="35"/>
      <c r="CN22" s="12">
        <f t="shared" ca="1" si="12"/>
        <v>237</v>
      </c>
      <c r="CO22" s="12">
        <f ca="1">IF(CN22="","",INDEX(Travi!$A$1:$K$10000,CN22,4))</f>
        <v>2</v>
      </c>
      <c r="CP22" s="12" t="str">
        <f ca="1">IF(CN22="","",INDEX(Travi!$A$1:$K$10000,CN22,5))</f>
        <v>Vdes</v>
      </c>
      <c r="CQ22" s="13">
        <f ca="1">IF(CN22="","",INDEX(Travi!$A$1:$K$10000,CN22,6))</f>
        <v>-96.253</v>
      </c>
      <c r="CR22" s="13">
        <f ca="1">IF(CN22="","",INDEX(Travi!$A$1:$K$10000,CN22,7))</f>
        <v>-57.682000000000002</v>
      </c>
      <c r="CS22" s="13">
        <f ca="1">IF(CN22="","",INDEX(Travi!$A$1:$K$10000,CN22,8))</f>
        <v>-73.869</v>
      </c>
      <c r="CT22" s="13">
        <f ca="1">IF(CN22="","",INDEX(Travi!$A$1:$K$10000,CN22,9))</f>
        <v>-8.8949999999999996</v>
      </c>
      <c r="CU22" s="13">
        <f ca="1">IF(CN22="","",INDEX(Travi!$A$1:$K$10000,CN22,10))</f>
        <v>-1.0209999999999999</v>
      </c>
      <c r="CV22" s="13">
        <f ca="1">IF(CN22="","",INDEX(Travi!$A$1:$K$10000,CN22,11))</f>
        <v>-1.502</v>
      </c>
      <c r="CW22" s="12"/>
      <c r="CX22" s="12"/>
      <c r="CY22" s="12"/>
      <c r="CZ22" s="12"/>
      <c r="DA22" s="13"/>
      <c r="DB22" s="13"/>
      <c r="DC22" s="13"/>
      <c r="DD22" s="13"/>
      <c r="DE22" s="35"/>
      <c r="DF22" s="12">
        <f t="shared" ca="1" si="13"/>
        <v>237</v>
      </c>
      <c r="DG22" s="12">
        <f ca="1">IF(DF22="","",INDEX(Travi!$A$1:$K$10000,DF22,4))</f>
        <v>2</v>
      </c>
      <c r="DH22" s="12" t="str">
        <f ca="1">IF(DF22="","",INDEX(Travi!$A$1:$K$10000,DF22,5))</f>
        <v>Vdes</v>
      </c>
      <c r="DI22" s="13">
        <f ca="1">IF(DF22="","",INDEX(Travi!$A$1:$K$10000,DF22,6))</f>
        <v>-96.253</v>
      </c>
      <c r="DJ22" s="13">
        <f ca="1">IF(DF22="","",INDEX(Travi!$A$1:$K$10000,DF22,7))</f>
        <v>-57.682000000000002</v>
      </c>
      <c r="DK22" s="13">
        <f ca="1">IF(DF22="","",INDEX(Travi!$A$1:$K$10000,DF22,8))</f>
        <v>-73.869</v>
      </c>
      <c r="DL22" s="13">
        <f ca="1">IF(DF22="","",INDEX(Travi!$A$1:$K$10000,DF22,9))</f>
        <v>-8.8949999999999996</v>
      </c>
      <c r="DM22" s="13">
        <f ca="1">IF(DF22="","",INDEX(Travi!$A$1:$K$10000,DF22,10))</f>
        <v>-1.0209999999999999</v>
      </c>
      <c r="DN22" s="13">
        <f ca="1">IF(DF22="","",INDEX(Travi!$A$1:$K$10000,DF22,11))</f>
        <v>-1.502</v>
      </c>
      <c r="DO22" s="12"/>
      <c r="DP22" s="12"/>
      <c r="DQ22" s="12"/>
      <c r="DR22" s="12"/>
      <c r="DS22" s="13"/>
      <c r="DT22" s="13"/>
      <c r="DU22" s="13"/>
      <c r="DV22" s="13"/>
    </row>
    <row r="23" spans="1:126" x14ac:dyDescent="0.35">
      <c r="A23" s="11"/>
      <c r="B23" s="12">
        <f t="shared" ca="1" si="7"/>
        <v>138</v>
      </c>
      <c r="C23" s="12">
        <f ca="1">IF(B23="","",INDEX(Travi!$A$1:$K$10000,B23,4))</f>
        <v>1</v>
      </c>
      <c r="D23" s="12" t="str">
        <f ca="1">IF(B23="","",INDEX(Travi!$A$1:$K$10000,B23,5))</f>
        <v>Msin</v>
      </c>
      <c r="E23" s="13">
        <f ca="1">IF(B23="","",INDEX(Travi!$A$1:$K$10000,B23,6))</f>
        <v>-20.584</v>
      </c>
      <c r="F23" s="13">
        <f ca="1">IF(B23="","",INDEX(Travi!$A$1:$K$10000,B23,7))</f>
        <v>-12.612</v>
      </c>
      <c r="G23" s="13">
        <f ca="1">IF(B23="","",INDEX(Travi!$A$1:$K$10000,B23,8))</f>
        <v>20.466999999999999</v>
      </c>
      <c r="H23" s="13">
        <f ca="1">IF(B23="","",INDEX(Travi!$A$1:$K$10000,B23,9))</f>
        <v>2.4940000000000002</v>
      </c>
      <c r="I23" s="13">
        <f ca="1">IF(B23="","",INDEX(Travi!$A$1:$K$10000,B23,10))</f>
        <v>0.3</v>
      </c>
      <c r="J23" s="13">
        <f ca="1">IF(B23="","",INDEX(Travi!$A$1:$K$10000,B23,11))</f>
        <v>0.442</v>
      </c>
      <c r="K23" s="12"/>
      <c r="L23" s="12"/>
      <c r="M23" s="12"/>
      <c r="N23" s="12"/>
      <c r="O23" s="13"/>
      <c r="P23" s="13"/>
      <c r="Q23" s="13"/>
      <c r="R23" s="13"/>
      <c r="S23" s="35"/>
      <c r="T23" s="12">
        <f t="shared" ca="1" si="8"/>
        <v>158</v>
      </c>
      <c r="U23" s="12">
        <f ca="1">IF(T23="","",INDEX(Travi!$A$1:$K$10000,T23,4))</f>
        <v>1</v>
      </c>
      <c r="V23" s="12" t="str">
        <f ca="1">IF(T23="","",INDEX(Travi!$A$1:$K$10000,T23,5))</f>
        <v>Msin</v>
      </c>
      <c r="W23" s="13">
        <f ca="1">IF(T23="","",INDEX(Travi!$A$1:$K$10000,T23,6))</f>
        <v>-14.974</v>
      </c>
      <c r="X23" s="13">
        <f ca="1">IF(T23="","",INDEX(Travi!$A$1:$K$10000,T23,7))</f>
        <v>-9.18</v>
      </c>
      <c r="Y23" s="13">
        <f ca="1">IF(T23="","",INDEX(Travi!$A$1:$K$10000,T23,8))</f>
        <v>22.440999999999999</v>
      </c>
      <c r="Z23" s="13">
        <f ca="1">IF(T23="","",INDEX(Travi!$A$1:$K$10000,T23,9))</f>
        <v>2.7330000000000001</v>
      </c>
      <c r="AA23" s="13">
        <f ca="1">IF(T23="","",INDEX(Travi!$A$1:$K$10000,T23,10))</f>
        <v>0.32900000000000001</v>
      </c>
      <c r="AB23" s="13">
        <f ca="1">IF(T23="","",INDEX(Travi!$A$1:$K$10000,T23,11))</f>
        <v>0.48399999999999999</v>
      </c>
      <c r="AC23" s="12"/>
      <c r="AD23" s="12"/>
      <c r="AE23" s="12"/>
      <c r="AF23" s="12"/>
      <c r="AG23" s="13"/>
      <c r="AH23" s="13"/>
      <c r="AI23" s="13"/>
      <c r="AJ23" s="13"/>
      <c r="AK23" s="35"/>
      <c r="AL23" s="12">
        <f t="shared" ca="1" si="9"/>
        <v>178</v>
      </c>
      <c r="AM23" s="12">
        <f ca="1">IF(AL23="","",INDEX(Travi!$A$1:$K$10000,AL23,4))</f>
        <v>1</v>
      </c>
      <c r="AN23" s="12" t="str">
        <f ca="1">IF(AL23="","",INDEX(Travi!$A$1:$K$10000,AL23,5))</f>
        <v>Msin</v>
      </c>
      <c r="AO23" s="13">
        <f ca="1">IF(AL23="","",INDEX(Travi!$A$1:$K$10000,AL23,6))</f>
        <v>-25.815999999999999</v>
      </c>
      <c r="AP23" s="13">
        <f ca="1">IF(AL23="","",INDEX(Travi!$A$1:$K$10000,AL23,7))</f>
        <v>-15.557</v>
      </c>
      <c r="AQ23" s="13">
        <f ca="1">IF(AL23="","",INDEX(Travi!$A$1:$K$10000,AL23,8))</f>
        <v>22.675000000000001</v>
      </c>
      <c r="AR23" s="13">
        <f ca="1">IF(AL23="","",INDEX(Travi!$A$1:$K$10000,AL23,9))</f>
        <v>2.7559999999999998</v>
      </c>
      <c r="AS23" s="13">
        <f ca="1">IF(AL23="","",INDEX(Travi!$A$1:$K$10000,AL23,10))</f>
        <v>0.33100000000000002</v>
      </c>
      <c r="AT23" s="13">
        <f ca="1">IF(AL23="","",INDEX(Travi!$A$1:$K$10000,AL23,11))</f>
        <v>0.48699999999999999</v>
      </c>
      <c r="AU23" s="12"/>
      <c r="AV23" s="12"/>
      <c r="AW23" s="12"/>
      <c r="AX23" s="12"/>
      <c r="AY23" s="13"/>
      <c r="AZ23" s="13"/>
      <c r="BA23" s="13"/>
      <c r="BB23" s="13"/>
      <c r="BC23" s="35"/>
      <c r="BD23" s="12">
        <f t="shared" ca="1" si="10"/>
        <v>198</v>
      </c>
      <c r="BE23" s="12">
        <f ca="1">IF(BD23="","",INDEX(Travi!$A$1:$K$10000,BD23,4))</f>
        <v>1</v>
      </c>
      <c r="BF23" s="12" t="str">
        <f ca="1">IF(BD23="","",INDEX(Travi!$A$1:$K$10000,BD23,5))</f>
        <v>Msin</v>
      </c>
      <c r="BG23" s="13">
        <f ca="1">IF(BD23="","",INDEX(Travi!$A$1:$K$10000,BD23,6))</f>
        <v>-39.970999999999997</v>
      </c>
      <c r="BH23" s="13">
        <f ca="1">IF(BD23="","",INDEX(Travi!$A$1:$K$10000,BD23,7))</f>
        <v>-23.917000000000002</v>
      </c>
      <c r="BI23" s="13">
        <f ca="1">IF(BD23="","",INDEX(Travi!$A$1:$K$10000,BD23,8))</f>
        <v>113.29600000000001</v>
      </c>
      <c r="BJ23" s="13">
        <f ca="1">IF(BD23="","",INDEX(Travi!$A$1:$K$10000,BD23,9))</f>
        <v>13.804</v>
      </c>
      <c r="BK23" s="13">
        <f ca="1">IF(BD23="","",INDEX(Travi!$A$1:$K$10000,BD23,10))</f>
        <v>1.6539999999999999</v>
      </c>
      <c r="BL23" s="13">
        <f ca="1">IF(BD23="","",INDEX(Travi!$A$1:$K$10000,BD23,11))</f>
        <v>2.4340000000000002</v>
      </c>
      <c r="BM23" s="12"/>
      <c r="BN23" s="12"/>
      <c r="BO23" s="12"/>
      <c r="BP23" s="12"/>
      <c r="BQ23" s="13"/>
      <c r="BR23" s="13"/>
      <c r="BS23" s="13"/>
      <c r="BT23" s="13"/>
      <c r="BU23" s="35"/>
      <c r="BV23" s="12">
        <f t="shared" ca="1" si="11"/>
        <v>218</v>
      </c>
      <c r="BW23" s="12">
        <f ca="1">IF(BV23="","",INDEX(Travi!$A$1:$K$10000,BV23,4))</f>
        <v>1</v>
      </c>
      <c r="BX23" s="12" t="str">
        <f ca="1">IF(BV23="","",INDEX(Travi!$A$1:$K$10000,BV23,5))</f>
        <v>Msin</v>
      </c>
      <c r="BY23" s="13">
        <f ca="1">IF(BV23="","",INDEX(Travi!$A$1:$K$10000,BV23,6))</f>
        <v>-79.090999999999994</v>
      </c>
      <c r="BZ23" s="13">
        <f ca="1">IF(BV23="","",INDEX(Travi!$A$1:$K$10000,BV23,7))</f>
        <v>-47.277000000000001</v>
      </c>
      <c r="CA23" s="13">
        <f ca="1">IF(BV23="","",INDEX(Travi!$A$1:$K$10000,BV23,8))</f>
        <v>172.95599999999999</v>
      </c>
      <c r="CB23" s="13">
        <f ca="1">IF(BV23="","",INDEX(Travi!$A$1:$K$10000,BV23,9))</f>
        <v>21.059000000000001</v>
      </c>
      <c r="CC23" s="13">
        <f ca="1">IF(BV23="","",INDEX(Travi!$A$1:$K$10000,BV23,10))</f>
        <v>2.5299999999999998</v>
      </c>
      <c r="CD23" s="13">
        <f ca="1">IF(BV23="","",INDEX(Travi!$A$1:$K$10000,BV23,11))</f>
        <v>3.7229999999999999</v>
      </c>
      <c r="CE23" s="12"/>
      <c r="CF23" s="12"/>
      <c r="CG23" s="12"/>
      <c r="CH23" s="12"/>
      <c r="CI23" s="13"/>
      <c r="CJ23" s="13"/>
      <c r="CK23" s="13"/>
      <c r="CL23" s="13"/>
      <c r="CM23" s="35"/>
      <c r="CN23" s="12">
        <f t="shared" ca="1" si="12"/>
        <v>238</v>
      </c>
      <c r="CO23" s="12">
        <f ca="1">IF(CN23="","",INDEX(Travi!$A$1:$K$10000,CN23,4))</f>
        <v>1</v>
      </c>
      <c r="CP23" s="12" t="str">
        <f ca="1">IF(CN23="","",INDEX(Travi!$A$1:$K$10000,CN23,5))</f>
        <v>Msin</v>
      </c>
      <c r="CQ23" s="13">
        <f ca="1">IF(CN23="","",INDEX(Travi!$A$1:$K$10000,CN23,6))</f>
        <v>-63.588000000000001</v>
      </c>
      <c r="CR23" s="13">
        <f ca="1">IF(CN23="","",INDEX(Travi!$A$1:$K$10000,CN23,7))</f>
        <v>-38.018000000000001</v>
      </c>
      <c r="CS23" s="13">
        <f ca="1">IF(CN23="","",INDEX(Travi!$A$1:$K$10000,CN23,8))</f>
        <v>156.24799999999999</v>
      </c>
      <c r="CT23" s="13">
        <f ca="1">IF(CN23="","",INDEX(Travi!$A$1:$K$10000,CN23,9))</f>
        <v>19.042000000000002</v>
      </c>
      <c r="CU23" s="13">
        <f ca="1">IF(CN23="","",INDEX(Travi!$A$1:$K$10000,CN23,10))</f>
        <v>2.2869999999999999</v>
      </c>
      <c r="CV23" s="13">
        <f ca="1">IF(CN23="","",INDEX(Travi!$A$1:$K$10000,CN23,11))</f>
        <v>3.3650000000000002</v>
      </c>
      <c r="CW23" s="12"/>
      <c r="CX23" s="12"/>
      <c r="CY23" s="12"/>
      <c r="CZ23" s="12"/>
      <c r="DA23" s="13"/>
      <c r="DB23" s="13"/>
      <c r="DC23" s="13"/>
      <c r="DD23" s="13"/>
      <c r="DE23" s="35"/>
      <c r="DF23" s="12">
        <f t="shared" ca="1" si="13"/>
        <v>238</v>
      </c>
      <c r="DG23" s="12">
        <f ca="1">IF(DF23="","",INDEX(Travi!$A$1:$K$10000,DF23,4))</f>
        <v>1</v>
      </c>
      <c r="DH23" s="12" t="str">
        <f ca="1">IF(DF23="","",INDEX(Travi!$A$1:$K$10000,DF23,5))</f>
        <v>Msin</v>
      </c>
      <c r="DI23" s="13">
        <f ca="1">IF(DF23="","",INDEX(Travi!$A$1:$K$10000,DF23,6))</f>
        <v>-63.588000000000001</v>
      </c>
      <c r="DJ23" s="13">
        <f ca="1">IF(DF23="","",INDEX(Travi!$A$1:$K$10000,DF23,7))</f>
        <v>-38.018000000000001</v>
      </c>
      <c r="DK23" s="13">
        <f ca="1">IF(DF23="","",INDEX(Travi!$A$1:$K$10000,DF23,8))</f>
        <v>156.24799999999999</v>
      </c>
      <c r="DL23" s="13">
        <f ca="1">IF(DF23="","",INDEX(Travi!$A$1:$K$10000,DF23,9))</f>
        <v>19.042000000000002</v>
      </c>
      <c r="DM23" s="13">
        <f ca="1">IF(DF23="","",INDEX(Travi!$A$1:$K$10000,DF23,10))</f>
        <v>2.2869999999999999</v>
      </c>
      <c r="DN23" s="13">
        <f ca="1">IF(DF23="","",INDEX(Travi!$A$1:$K$10000,DF23,11))</f>
        <v>3.3650000000000002</v>
      </c>
      <c r="DO23" s="12"/>
      <c r="DP23" s="12"/>
      <c r="DQ23" s="12"/>
      <c r="DR23" s="12"/>
      <c r="DS23" s="13"/>
      <c r="DT23" s="13"/>
      <c r="DU23" s="13"/>
      <c r="DV23" s="13"/>
    </row>
    <row r="24" spans="1:126" x14ac:dyDescent="0.35">
      <c r="A24" s="11"/>
      <c r="B24" s="12">
        <f t="shared" ca="1" si="7"/>
        <v>139</v>
      </c>
      <c r="C24" s="12">
        <f ca="1">IF(B24="","",INDEX(Travi!$A$1:$K$10000,B24,4))</f>
        <v>1</v>
      </c>
      <c r="D24" s="12" t="str">
        <f ca="1">IF(B24="","",INDEX(Travi!$A$1:$K$10000,B24,5))</f>
        <v>Mdes</v>
      </c>
      <c r="E24" s="13">
        <f ca="1">IF(B24="","",INDEX(Travi!$A$1:$K$10000,B24,6))</f>
        <v>-22.547999999999998</v>
      </c>
      <c r="F24" s="13">
        <f ca="1">IF(B24="","",INDEX(Travi!$A$1:$K$10000,B24,7))</f>
        <v>-13.817</v>
      </c>
      <c r="G24" s="13">
        <f ca="1">IF(B24="","",INDEX(Travi!$A$1:$K$10000,B24,8))</f>
        <v>-19.353999999999999</v>
      </c>
      <c r="H24" s="13">
        <f ca="1">IF(B24="","",INDEX(Travi!$A$1:$K$10000,B24,9))</f>
        <v>-2.3580000000000001</v>
      </c>
      <c r="I24" s="13">
        <f ca="1">IF(B24="","",INDEX(Travi!$A$1:$K$10000,B24,10))</f>
        <v>-0.28399999999999997</v>
      </c>
      <c r="J24" s="13">
        <f ca="1">IF(B24="","",INDEX(Travi!$A$1:$K$10000,B24,11))</f>
        <v>-0.41799999999999998</v>
      </c>
      <c r="K24" s="12"/>
      <c r="L24" s="12"/>
      <c r="M24" s="12"/>
      <c r="N24" s="12"/>
      <c r="O24" s="13"/>
      <c r="P24" s="13"/>
      <c r="Q24" s="13"/>
      <c r="R24" s="13"/>
      <c r="S24" s="35"/>
      <c r="T24" s="12">
        <f t="shared" ca="1" si="8"/>
        <v>159</v>
      </c>
      <c r="U24" s="12">
        <f ca="1">IF(T24="","",INDEX(Travi!$A$1:$K$10000,T24,4))</f>
        <v>1</v>
      </c>
      <c r="V24" s="12" t="str">
        <f ca="1">IF(T24="","",INDEX(Travi!$A$1:$K$10000,T24,5))</f>
        <v>Mdes</v>
      </c>
      <c r="W24" s="13">
        <f ca="1">IF(T24="","",INDEX(Travi!$A$1:$K$10000,T24,6))</f>
        <v>-15.305999999999999</v>
      </c>
      <c r="X24" s="13">
        <f ca="1">IF(T24="","",INDEX(Travi!$A$1:$K$10000,T24,7))</f>
        <v>-9.3580000000000005</v>
      </c>
      <c r="Y24" s="13">
        <f ca="1">IF(T24="","",INDEX(Travi!$A$1:$K$10000,T24,8))</f>
        <v>-22.265999999999998</v>
      </c>
      <c r="Z24" s="13">
        <f ca="1">IF(T24="","",INDEX(Travi!$A$1:$K$10000,T24,9))</f>
        <v>-2.7120000000000002</v>
      </c>
      <c r="AA24" s="13">
        <f ca="1">IF(T24="","",INDEX(Travi!$A$1:$K$10000,T24,10))</f>
        <v>-0.32600000000000001</v>
      </c>
      <c r="AB24" s="13">
        <f ca="1">IF(T24="","",INDEX(Travi!$A$1:$K$10000,T24,11))</f>
        <v>-0.48</v>
      </c>
      <c r="AC24" s="12"/>
      <c r="AD24" s="12"/>
      <c r="AE24" s="12"/>
      <c r="AF24" s="12"/>
      <c r="AG24" s="13"/>
      <c r="AH24" s="13"/>
      <c r="AI24" s="13"/>
      <c r="AJ24" s="13"/>
      <c r="AK24" s="35"/>
      <c r="AL24" s="12">
        <f t="shared" ca="1" si="9"/>
        <v>179</v>
      </c>
      <c r="AM24" s="12">
        <f ca="1">IF(AL24="","",INDEX(Travi!$A$1:$K$10000,AL24,4))</f>
        <v>1</v>
      </c>
      <c r="AN24" s="12" t="str">
        <f ca="1">IF(AL24="","",INDEX(Travi!$A$1:$K$10000,AL24,5))</f>
        <v>Mdes</v>
      </c>
      <c r="AO24" s="13">
        <f ca="1">IF(AL24="","",INDEX(Travi!$A$1:$K$10000,AL24,6))</f>
        <v>-28.033000000000001</v>
      </c>
      <c r="AP24" s="13">
        <f ca="1">IF(AL24="","",INDEX(Travi!$A$1:$K$10000,AL24,7))</f>
        <v>-16.878</v>
      </c>
      <c r="AQ24" s="13">
        <f ca="1">IF(AL24="","",INDEX(Travi!$A$1:$K$10000,AL24,8))</f>
        <v>-16.010000000000002</v>
      </c>
      <c r="AR24" s="13">
        <f ca="1">IF(AL24="","",INDEX(Travi!$A$1:$K$10000,AL24,9))</f>
        <v>-1.9430000000000001</v>
      </c>
      <c r="AS24" s="13">
        <f ca="1">IF(AL24="","",INDEX(Travi!$A$1:$K$10000,AL24,10))</f>
        <v>-0.23300000000000001</v>
      </c>
      <c r="AT24" s="13">
        <f ca="1">IF(AL24="","",INDEX(Travi!$A$1:$K$10000,AL24,11))</f>
        <v>-0.34200000000000003</v>
      </c>
      <c r="AU24" s="12"/>
      <c r="AV24" s="12"/>
      <c r="AW24" s="12"/>
      <c r="AX24" s="12"/>
      <c r="AY24" s="13"/>
      <c r="AZ24" s="13"/>
      <c r="BA24" s="13"/>
      <c r="BB24" s="13"/>
      <c r="BC24" s="35"/>
      <c r="BD24" s="12">
        <f t="shared" ca="1" si="10"/>
        <v>199</v>
      </c>
      <c r="BE24" s="12">
        <f ca="1">IF(BD24="","",INDEX(Travi!$A$1:$K$10000,BD24,4))</f>
        <v>1</v>
      </c>
      <c r="BF24" s="12" t="str">
        <f ca="1">IF(BD24="","",INDEX(Travi!$A$1:$K$10000,BD24,5))</f>
        <v>Mdes</v>
      </c>
      <c r="BG24" s="13">
        <f ca="1">IF(BD24="","",INDEX(Travi!$A$1:$K$10000,BD24,6))</f>
        <v>-52.573</v>
      </c>
      <c r="BH24" s="13">
        <f ca="1">IF(BD24="","",INDEX(Travi!$A$1:$K$10000,BD24,7))</f>
        <v>-31.5</v>
      </c>
      <c r="BI24" s="13">
        <f ca="1">IF(BD24="","",INDEX(Travi!$A$1:$K$10000,BD24,8))</f>
        <v>-163.66200000000001</v>
      </c>
      <c r="BJ24" s="13">
        <f ca="1">IF(BD24="","",INDEX(Travi!$A$1:$K$10000,BD24,9))</f>
        <v>-19.949000000000002</v>
      </c>
      <c r="BK24" s="13">
        <f ca="1">IF(BD24="","",INDEX(Travi!$A$1:$K$10000,BD24,10))</f>
        <v>-2.3959999999999999</v>
      </c>
      <c r="BL24" s="13">
        <f ca="1">IF(BD24="","",INDEX(Travi!$A$1:$K$10000,BD24,11))</f>
        <v>-3.5249999999999999</v>
      </c>
      <c r="BM24" s="12"/>
      <c r="BN24" s="12"/>
      <c r="BO24" s="12"/>
      <c r="BP24" s="12"/>
      <c r="BQ24" s="13"/>
      <c r="BR24" s="13"/>
      <c r="BS24" s="13"/>
      <c r="BT24" s="13"/>
      <c r="BU24" s="35"/>
      <c r="BV24" s="12">
        <f t="shared" ca="1" si="11"/>
        <v>219</v>
      </c>
      <c r="BW24" s="12">
        <f ca="1">IF(BV24="","",INDEX(Travi!$A$1:$K$10000,BV24,4))</f>
        <v>1</v>
      </c>
      <c r="BX24" s="12" t="str">
        <f ca="1">IF(BV24="","",INDEX(Travi!$A$1:$K$10000,BV24,5))</f>
        <v>Mdes</v>
      </c>
      <c r="BY24" s="13">
        <f ca="1">IF(BV24="","",INDEX(Travi!$A$1:$K$10000,BV24,6))</f>
        <v>-84.061000000000007</v>
      </c>
      <c r="BZ24" s="13">
        <f ca="1">IF(BV24="","",INDEX(Travi!$A$1:$K$10000,BV24,7))</f>
        <v>-50.314</v>
      </c>
      <c r="CA24" s="13">
        <f ca="1">IF(BV24="","",INDEX(Travi!$A$1:$K$10000,BV24,8))</f>
        <v>-173.678</v>
      </c>
      <c r="CB24" s="13">
        <f ca="1">IF(BV24="","",INDEX(Travi!$A$1:$K$10000,BV24,9))</f>
        <v>-21.148</v>
      </c>
      <c r="CC24" s="13">
        <f ca="1">IF(BV24="","",INDEX(Travi!$A$1:$K$10000,BV24,10))</f>
        <v>-2.5409999999999999</v>
      </c>
      <c r="CD24" s="13">
        <f ca="1">IF(BV24="","",INDEX(Travi!$A$1:$K$10000,BV24,11))</f>
        <v>-3.738</v>
      </c>
      <c r="CE24" s="12"/>
      <c r="CF24" s="12"/>
      <c r="CG24" s="12"/>
      <c r="CH24" s="12"/>
      <c r="CI24" s="13"/>
      <c r="CJ24" s="13"/>
      <c r="CK24" s="13"/>
      <c r="CL24" s="13"/>
      <c r="CM24" s="35"/>
      <c r="CN24" s="12">
        <f t="shared" ca="1" si="12"/>
        <v>239</v>
      </c>
      <c r="CO24" s="12">
        <f ca="1">IF(CN24="","",INDEX(Travi!$A$1:$K$10000,CN24,4))</f>
        <v>1</v>
      </c>
      <c r="CP24" s="12" t="str">
        <f ca="1">IF(CN24="","",INDEX(Travi!$A$1:$K$10000,CN24,5))</f>
        <v>Mdes</v>
      </c>
      <c r="CQ24" s="13">
        <f ca="1">IF(CN24="","",INDEX(Travi!$A$1:$K$10000,CN24,6))</f>
        <v>-37.804000000000002</v>
      </c>
      <c r="CR24" s="13">
        <f ca="1">IF(CN24="","",INDEX(Travi!$A$1:$K$10000,CN24,7))</f>
        <v>-22.629000000000001</v>
      </c>
      <c r="CS24" s="13">
        <f ca="1">IF(CN24="","",INDEX(Travi!$A$1:$K$10000,CN24,8))</f>
        <v>-117.98099999999999</v>
      </c>
      <c r="CT24" s="13">
        <f ca="1">IF(CN24="","",INDEX(Travi!$A$1:$K$10000,CN24,9))</f>
        <v>-14.371</v>
      </c>
      <c r="CU24" s="13">
        <f ca="1">IF(CN24="","",INDEX(Travi!$A$1:$K$10000,CN24,10))</f>
        <v>-1.7230000000000001</v>
      </c>
      <c r="CV24" s="13">
        <f ca="1">IF(CN24="","",INDEX(Travi!$A$1:$K$10000,CN24,11))</f>
        <v>-2.5339999999999998</v>
      </c>
      <c r="CW24" s="12"/>
      <c r="CX24" s="12"/>
      <c r="CY24" s="12"/>
      <c r="CZ24" s="12"/>
      <c r="DA24" s="13"/>
      <c r="DB24" s="13"/>
      <c r="DC24" s="13"/>
      <c r="DD24" s="13"/>
      <c r="DE24" s="35"/>
      <c r="DF24" s="12">
        <f t="shared" ca="1" si="13"/>
        <v>239</v>
      </c>
      <c r="DG24" s="12">
        <f ca="1">IF(DF24="","",INDEX(Travi!$A$1:$K$10000,DF24,4))</f>
        <v>1</v>
      </c>
      <c r="DH24" s="12" t="str">
        <f ca="1">IF(DF24="","",INDEX(Travi!$A$1:$K$10000,DF24,5))</f>
        <v>Mdes</v>
      </c>
      <c r="DI24" s="13">
        <f ca="1">IF(DF24="","",INDEX(Travi!$A$1:$K$10000,DF24,6))</f>
        <v>-37.804000000000002</v>
      </c>
      <c r="DJ24" s="13">
        <f ca="1">IF(DF24="","",INDEX(Travi!$A$1:$K$10000,DF24,7))</f>
        <v>-22.629000000000001</v>
      </c>
      <c r="DK24" s="13">
        <f ca="1">IF(DF24="","",INDEX(Travi!$A$1:$K$10000,DF24,8))</f>
        <v>-117.98099999999999</v>
      </c>
      <c r="DL24" s="13">
        <f ca="1">IF(DF24="","",INDEX(Travi!$A$1:$K$10000,DF24,9))</f>
        <v>-14.371</v>
      </c>
      <c r="DM24" s="13">
        <f ca="1">IF(DF24="","",INDEX(Travi!$A$1:$K$10000,DF24,10))</f>
        <v>-1.7230000000000001</v>
      </c>
      <c r="DN24" s="13">
        <f ca="1">IF(DF24="","",INDEX(Travi!$A$1:$K$10000,DF24,11))</f>
        <v>-2.5339999999999998</v>
      </c>
      <c r="DO24" s="12"/>
      <c r="DP24" s="12"/>
      <c r="DQ24" s="12"/>
      <c r="DR24" s="12"/>
      <c r="DS24" s="13"/>
      <c r="DT24" s="13"/>
      <c r="DU24" s="13"/>
      <c r="DV24" s="13"/>
    </row>
    <row r="25" spans="1:126" x14ac:dyDescent="0.35">
      <c r="A25" s="11"/>
      <c r="B25" s="12">
        <f t="shared" ca="1" si="7"/>
        <v>140</v>
      </c>
      <c r="C25" s="12">
        <f ca="1">IF(B25="","",INDEX(Travi!$A$1:$K$10000,B25,4))</f>
        <v>1</v>
      </c>
      <c r="D25" s="12" t="str">
        <f ca="1">IF(B25="","",INDEX(Travi!$A$1:$K$10000,B25,5))</f>
        <v>Vsin</v>
      </c>
      <c r="E25" s="13">
        <f ca="1">IF(B25="","",INDEX(Travi!$A$1:$K$10000,B25,6))</f>
        <v>28.041</v>
      </c>
      <c r="F25" s="13">
        <f ca="1">IF(B25="","",INDEX(Travi!$A$1:$K$10000,B25,7))</f>
        <v>17.181000000000001</v>
      </c>
      <c r="G25" s="13">
        <f ca="1">IF(B25="","",INDEX(Travi!$A$1:$K$10000,B25,8))</f>
        <v>-8.4730000000000008</v>
      </c>
      <c r="H25" s="13">
        <f ca="1">IF(B25="","",INDEX(Travi!$A$1:$K$10000,B25,9))</f>
        <v>-1.032</v>
      </c>
      <c r="I25" s="13">
        <f ca="1">IF(B25="","",INDEX(Travi!$A$1:$K$10000,B25,10))</f>
        <v>-0.124</v>
      </c>
      <c r="J25" s="13">
        <f ca="1">IF(B25="","",INDEX(Travi!$A$1:$K$10000,B25,11))</f>
        <v>-0.183</v>
      </c>
      <c r="K25" s="12"/>
      <c r="L25" s="12"/>
      <c r="M25" s="12"/>
      <c r="N25" s="12"/>
      <c r="O25" s="13"/>
      <c r="P25" s="13"/>
      <c r="Q25" s="13"/>
      <c r="R25" s="13"/>
      <c r="S25" s="35"/>
      <c r="T25" s="12">
        <f t="shared" ca="1" si="8"/>
        <v>160</v>
      </c>
      <c r="U25" s="12">
        <f ca="1">IF(T25="","",INDEX(Travi!$A$1:$K$10000,T25,4))</f>
        <v>1</v>
      </c>
      <c r="V25" s="12" t="str">
        <f ca="1">IF(T25="","",INDEX(Travi!$A$1:$K$10000,T25,5))</f>
        <v>Vsin</v>
      </c>
      <c r="W25" s="13">
        <f ca="1">IF(T25="","",INDEX(Travi!$A$1:$K$10000,T25,6))</f>
        <v>22.922000000000001</v>
      </c>
      <c r="X25" s="13">
        <f ca="1">IF(T25="","",INDEX(Travi!$A$1:$K$10000,T25,7))</f>
        <v>14.051</v>
      </c>
      <c r="Y25" s="13">
        <f ca="1">IF(T25="","",INDEX(Travi!$A$1:$K$10000,T25,8))</f>
        <v>-11.765000000000001</v>
      </c>
      <c r="Z25" s="13">
        <f ca="1">IF(T25="","",INDEX(Travi!$A$1:$K$10000,T25,9))</f>
        <v>-1.4330000000000001</v>
      </c>
      <c r="AA25" s="13">
        <f ca="1">IF(T25="","",INDEX(Travi!$A$1:$K$10000,T25,10))</f>
        <v>-0.17199999999999999</v>
      </c>
      <c r="AB25" s="13">
        <f ca="1">IF(T25="","",INDEX(Travi!$A$1:$K$10000,T25,11))</f>
        <v>-0.254</v>
      </c>
      <c r="AC25" s="12"/>
      <c r="AD25" s="12"/>
      <c r="AE25" s="12"/>
      <c r="AF25" s="12"/>
      <c r="AG25" s="13"/>
      <c r="AH25" s="13"/>
      <c r="AI25" s="13"/>
      <c r="AJ25" s="13"/>
      <c r="AK25" s="35"/>
      <c r="AL25" s="12">
        <f t="shared" ca="1" si="9"/>
        <v>180</v>
      </c>
      <c r="AM25" s="12">
        <f ca="1">IF(AL25="","",INDEX(Travi!$A$1:$K$10000,AL25,4))</f>
        <v>1</v>
      </c>
      <c r="AN25" s="12" t="str">
        <f ca="1">IF(AL25="","",INDEX(Travi!$A$1:$K$10000,AL25,5))</f>
        <v>Vsin</v>
      </c>
      <c r="AO25" s="13">
        <f ca="1">IF(AL25="","",INDEX(Travi!$A$1:$K$10000,AL25,6))</f>
        <v>53.051000000000002</v>
      </c>
      <c r="AP25" s="13">
        <f ca="1">IF(AL25="","",INDEX(Travi!$A$1:$K$10000,AL25,7))</f>
        <v>31.96</v>
      </c>
      <c r="AQ25" s="13">
        <f ca="1">IF(AL25="","",INDEX(Travi!$A$1:$K$10000,AL25,8))</f>
        <v>-12.895</v>
      </c>
      <c r="AR25" s="13">
        <f ca="1">IF(AL25="","",INDEX(Travi!$A$1:$K$10000,AL25,9))</f>
        <v>-1.5660000000000001</v>
      </c>
      <c r="AS25" s="13">
        <f ca="1">IF(AL25="","",INDEX(Travi!$A$1:$K$10000,AL25,10))</f>
        <v>-0.188</v>
      </c>
      <c r="AT25" s="13">
        <f ca="1">IF(AL25="","",INDEX(Travi!$A$1:$K$10000,AL25,11))</f>
        <v>-0.27600000000000002</v>
      </c>
      <c r="AU25" s="12"/>
      <c r="AV25" s="12"/>
      <c r="AW25" s="12"/>
      <c r="AX25" s="12"/>
      <c r="AY25" s="13"/>
      <c r="AZ25" s="13"/>
      <c r="BA25" s="13"/>
      <c r="BB25" s="13"/>
      <c r="BC25" s="35"/>
      <c r="BD25" s="12">
        <f t="shared" ca="1" si="10"/>
        <v>200</v>
      </c>
      <c r="BE25" s="12">
        <f ca="1">IF(BD25="","",INDEX(Travi!$A$1:$K$10000,BD25,4))</f>
        <v>1</v>
      </c>
      <c r="BF25" s="12" t="str">
        <f ca="1">IF(BD25="","",INDEX(Travi!$A$1:$K$10000,BD25,5))</f>
        <v>Vsin</v>
      </c>
      <c r="BG25" s="13">
        <f ca="1">IF(BD25="","",INDEX(Travi!$A$1:$K$10000,BD25,6))</f>
        <v>87.358000000000004</v>
      </c>
      <c r="BH25" s="13">
        <f ca="1">IF(BD25="","",INDEX(Travi!$A$1:$K$10000,BD25,7))</f>
        <v>52.238</v>
      </c>
      <c r="BI25" s="13">
        <f ca="1">IF(BD25="","",INDEX(Travi!$A$1:$K$10000,BD25,8))</f>
        <v>-86.549000000000007</v>
      </c>
      <c r="BJ25" s="13">
        <f ca="1">IF(BD25="","",INDEX(Travi!$A$1:$K$10000,BD25,9))</f>
        <v>-10.548</v>
      </c>
      <c r="BK25" s="13">
        <f ca="1">IF(BD25="","",INDEX(Travi!$A$1:$K$10000,BD25,10))</f>
        <v>-1.266</v>
      </c>
      <c r="BL25" s="13">
        <f ca="1">IF(BD25="","",INDEX(Travi!$A$1:$K$10000,BD25,11))</f>
        <v>-1.8620000000000001</v>
      </c>
      <c r="BM25" s="12"/>
      <c r="BN25" s="12"/>
      <c r="BO25" s="12"/>
      <c r="BP25" s="12"/>
      <c r="BQ25" s="13"/>
      <c r="BR25" s="13"/>
      <c r="BS25" s="13"/>
      <c r="BT25" s="13"/>
      <c r="BU25" s="35"/>
      <c r="BV25" s="12">
        <f t="shared" ca="1" si="11"/>
        <v>220</v>
      </c>
      <c r="BW25" s="12">
        <f ca="1">IF(BV25="","",INDEX(Travi!$A$1:$K$10000,BV25,4))</f>
        <v>1</v>
      </c>
      <c r="BX25" s="12" t="str">
        <f ca="1">IF(BV25="","",INDEX(Travi!$A$1:$K$10000,BV25,5))</f>
        <v>Vsin</v>
      </c>
      <c r="BY25" s="13">
        <f ca="1">IF(BV25="","",INDEX(Travi!$A$1:$K$10000,BV25,6))</f>
        <v>118.643</v>
      </c>
      <c r="BZ25" s="13">
        <f ca="1">IF(BV25="","",INDEX(Travi!$A$1:$K$10000,BV25,7))</f>
        <v>70.95</v>
      </c>
      <c r="CA25" s="13">
        <f ca="1">IF(BV25="","",INDEX(Travi!$A$1:$K$10000,BV25,8))</f>
        <v>-82.531999999999996</v>
      </c>
      <c r="CB25" s="13">
        <f ca="1">IF(BV25="","",INDEX(Travi!$A$1:$K$10000,BV25,9))</f>
        <v>-10.048999999999999</v>
      </c>
      <c r="CC25" s="13">
        <f ca="1">IF(BV25="","",INDEX(Travi!$A$1:$K$10000,BV25,10))</f>
        <v>-1.2070000000000001</v>
      </c>
      <c r="CD25" s="13">
        <f ca="1">IF(BV25="","",INDEX(Travi!$A$1:$K$10000,BV25,11))</f>
        <v>-1.776</v>
      </c>
      <c r="CE25" s="12"/>
      <c r="CF25" s="12"/>
      <c r="CG25" s="12"/>
      <c r="CH25" s="12"/>
      <c r="CI25" s="13"/>
      <c r="CJ25" s="13"/>
      <c r="CK25" s="13"/>
      <c r="CL25" s="13"/>
      <c r="CM25" s="35"/>
      <c r="CN25" s="12">
        <f t="shared" ca="1" si="12"/>
        <v>240</v>
      </c>
      <c r="CO25" s="12">
        <f ca="1">IF(CN25="","",INDEX(Travi!$A$1:$K$10000,CN25,4))</f>
        <v>1</v>
      </c>
      <c r="CP25" s="12" t="str">
        <f ca="1">IF(CN25="","",INDEX(Travi!$A$1:$K$10000,CN25,5))</f>
        <v>Vsin</v>
      </c>
      <c r="CQ25" s="13">
        <f ca="1">IF(CN25="","",INDEX(Travi!$A$1:$K$10000,CN25,6))</f>
        <v>109.87</v>
      </c>
      <c r="CR25" s="13">
        <f ca="1">IF(CN25="","",INDEX(Travi!$A$1:$K$10000,CN25,7))</f>
        <v>65.709000000000003</v>
      </c>
      <c r="CS25" s="13">
        <f ca="1">IF(CN25="","",INDEX(Travi!$A$1:$K$10000,CN25,8))</f>
        <v>-76.174999999999997</v>
      </c>
      <c r="CT25" s="13">
        <f ca="1">IF(CN25="","",INDEX(Travi!$A$1:$K$10000,CN25,9))</f>
        <v>-9.2810000000000006</v>
      </c>
      <c r="CU25" s="13">
        <f ca="1">IF(CN25="","",INDEX(Travi!$A$1:$K$10000,CN25,10))</f>
        <v>-1.1140000000000001</v>
      </c>
      <c r="CV25" s="13">
        <f ca="1">IF(CN25="","",INDEX(Travi!$A$1:$K$10000,CN25,11))</f>
        <v>-1.639</v>
      </c>
      <c r="CW25" s="12"/>
      <c r="CX25" s="12"/>
      <c r="CY25" s="12"/>
      <c r="CZ25" s="12"/>
      <c r="DA25" s="13"/>
      <c r="DB25" s="13"/>
      <c r="DC25" s="13"/>
      <c r="DD25" s="13"/>
      <c r="DE25" s="35"/>
      <c r="DF25" s="12">
        <f t="shared" ca="1" si="13"/>
        <v>240</v>
      </c>
      <c r="DG25" s="12">
        <f ca="1">IF(DF25="","",INDEX(Travi!$A$1:$K$10000,DF25,4))</f>
        <v>1</v>
      </c>
      <c r="DH25" s="12" t="str">
        <f ca="1">IF(DF25="","",INDEX(Travi!$A$1:$K$10000,DF25,5))</f>
        <v>Vsin</v>
      </c>
      <c r="DI25" s="13">
        <f ca="1">IF(DF25="","",INDEX(Travi!$A$1:$K$10000,DF25,6))</f>
        <v>109.87</v>
      </c>
      <c r="DJ25" s="13">
        <f ca="1">IF(DF25="","",INDEX(Travi!$A$1:$K$10000,DF25,7))</f>
        <v>65.709000000000003</v>
      </c>
      <c r="DK25" s="13">
        <f ca="1">IF(DF25="","",INDEX(Travi!$A$1:$K$10000,DF25,8))</f>
        <v>-76.174999999999997</v>
      </c>
      <c r="DL25" s="13">
        <f ca="1">IF(DF25="","",INDEX(Travi!$A$1:$K$10000,DF25,9))</f>
        <v>-9.2810000000000006</v>
      </c>
      <c r="DM25" s="13">
        <f ca="1">IF(DF25="","",INDEX(Travi!$A$1:$K$10000,DF25,10))</f>
        <v>-1.1140000000000001</v>
      </c>
      <c r="DN25" s="13">
        <f ca="1">IF(DF25="","",INDEX(Travi!$A$1:$K$10000,DF25,11))</f>
        <v>-1.639</v>
      </c>
      <c r="DO25" s="12"/>
      <c r="DP25" s="12"/>
      <c r="DQ25" s="12"/>
      <c r="DR25" s="12"/>
      <c r="DS25" s="13"/>
      <c r="DT25" s="13"/>
      <c r="DU25" s="13"/>
      <c r="DV25" s="13"/>
    </row>
    <row r="26" spans="1:126" x14ac:dyDescent="0.35">
      <c r="A26" s="11"/>
      <c r="B26" s="12">
        <f t="shared" ca="1" si="7"/>
        <v>141</v>
      </c>
      <c r="C26" s="12">
        <f ca="1">IF(B26="","",INDEX(Travi!$A$1:$K$10000,B26,4))</f>
        <v>1</v>
      </c>
      <c r="D26" s="12" t="str">
        <f ca="1">IF(B26="","",INDEX(Travi!$A$1:$K$10000,B26,5))</f>
        <v>Vdes</v>
      </c>
      <c r="E26" s="13">
        <f ca="1">IF(B26="","",INDEX(Travi!$A$1:$K$10000,B26,6))</f>
        <v>-28.876000000000001</v>
      </c>
      <c r="F26" s="13">
        <f ca="1">IF(B26="","",INDEX(Travi!$A$1:$K$10000,B26,7))</f>
        <v>-17.693000000000001</v>
      </c>
      <c r="G26" s="13">
        <f ca="1">IF(B26="","",INDEX(Travi!$A$1:$K$10000,B26,8))</f>
        <v>-8.4730000000000008</v>
      </c>
      <c r="H26" s="13">
        <f ca="1">IF(B26="","",INDEX(Travi!$A$1:$K$10000,B26,9))</f>
        <v>-1.032</v>
      </c>
      <c r="I26" s="13">
        <f ca="1">IF(B26="","",INDEX(Travi!$A$1:$K$10000,B26,10))</f>
        <v>-0.124</v>
      </c>
      <c r="J26" s="13">
        <f ca="1">IF(B26="","",INDEX(Travi!$A$1:$K$10000,B26,11))</f>
        <v>-0.183</v>
      </c>
      <c r="K26" s="12"/>
      <c r="L26" s="12"/>
      <c r="M26" s="12"/>
      <c r="N26" s="12"/>
      <c r="O26" s="13"/>
      <c r="P26" s="13"/>
      <c r="Q26" s="13"/>
      <c r="R26" s="13"/>
      <c r="S26" s="35"/>
      <c r="T26" s="12">
        <f t="shared" ca="1" si="8"/>
        <v>161</v>
      </c>
      <c r="U26" s="12">
        <f ca="1">IF(T26="","",INDEX(Travi!$A$1:$K$10000,T26,4))</f>
        <v>1</v>
      </c>
      <c r="V26" s="12" t="str">
        <f ca="1">IF(T26="","",INDEX(Travi!$A$1:$K$10000,T26,5))</f>
        <v>Vdes</v>
      </c>
      <c r="W26" s="13">
        <f ca="1">IF(T26="","",INDEX(Travi!$A$1:$K$10000,T26,6))</f>
        <v>-23.096</v>
      </c>
      <c r="X26" s="13">
        <f ca="1">IF(T26="","",INDEX(Travi!$A$1:$K$10000,T26,7))</f>
        <v>-14.145</v>
      </c>
      <c r="Y26" s="13">
        <f ca="1">IF(T26="","",INDEX(Travi!$A$1:$K$10000,T26,8))</f>
        <v>-11.765000000000001</v>
      </c>
      <c r="Z26" s="13">
        <f ca="1">IF(T26="","",INDEX(Travi!$A$1:$K$10000,T26,9))</f>
        <v>-1.4330000000000001</v>
      </c>
      <c r="AA26" s="13">
        <f ca="1">IF(T26="","",INDEX(Travi!$A$1:$K$10000,T26,10))</f>
        <v>-0.17199999999999999</v>
      </c>
      <c r="AB26" s="13">
        <f ca="1">IF(T26="","",INDEX(Travi!$A$1:$K$10000,T26,11))</f>
        <v>-0.254</v>
      </c>
      <c r="AC26" s="12"/>
      <c r="AD26" s="12"/>
      <c r="AE26" s="12"/>
      <c r="AF26" s="12"/>
      <c r="AG26" s="13"/>
      <c r="AH26" s="13"/>
      <c r="AI26" s="13"/>
      <c r="AJ26" s="13"/>
      <c r="AK26" s="35"/>
      <c r="AL26" s="12">
        <f t="shared" ca="1" si="9"/>
        <v>181</v>
      </c>
      <c r="AM26" s="12">
        <f ca="1">IF(AL26="","",INDEX(Travi!$A$1:$K$10000,AL26,4))</f>
        <v>1</v>
      </c>
      <c r="AN26" s="12" t="str">
        <f ca="1">IF(AL26="","",INDEX(Travi!$A$1:$K$10000,AL26,5))</f>
        <v>Vdes</v>
      </c>
      <c r="AO26" s="13">
        <f ca="1">IF(AL26="","",INDEX(Travi!$A$1:$K$10000,AL26,6))</f>
        <v>-54.529000000000003</v>
      </c>
      <c r="AP26" s="13">
        <f ca="1">IF(AL26="","",INDEX(Travi!$A$1:$K$10000,AL26,7))</f>
        <v>-32.840000000000003</v>
      </c>
      <c r="AQ26" s="13">
        <f ca="1">IF(AL26="","",INDEX(Travi!$A$1:$K$10000,AL26,8))</f>
        <v>-12.895</v>
      </c>
      <c r="AR26" s="13">
        <f ca="1">IF(AL26="","",INDEX(Travi!$A$1:$K$10000,AL26,9))</f>
        <v>-1.5660000000000001</v>
      </c>
      <c r="AS26" s="13">
        <f ca="1">IF(AL26="","",INDEX(Travi!$A$1:$K$10000,AL26,10))</f>
        <v>-0.188</v>
      </c>
      <c r="AT26" s="13">
        <f ca="1">IF(AL26="","",INDEX(Travi!$A$1:$K$10000,AL26,11))</f>
        <v>-0.27600000000000002</v>
      </c>
      <c r="AU26" s="12"/>
      <c r="AV26" s="12"/>
      <c r="AW26" s="12"/>
      <c r="AX26" s="12"/>
      <c r="AY26" s="13"/>
      <c r="AZ26" s="13"/>
      <c r="BA26" s="13"/>
      <c r="BB26" s="13"/>
      <c r="BC26" s="35"/>
      <c r="BD26" s="12">
        <f t="shared" ca="1" si="10"/>
        <v>201</v>
      </c>
      <c r="BE26" s="12">
        <f ca="1">IF(BD26="","",INDEX(Travi!$A$1:$K$10000,BD26,4))</f>
        <v>1</v>
      </c>
      <c r="BF26" s="12" t="str">
        <f ca="1">IF(BD26="","",INDEX(Travi!$A$1:$K$10000,BD26,5))</f>
        <v>Vdes</v>
      </c>
      <c r="BG26" s="13">
        <f ca="1">IF(BD26="","",INDEX(Travi!$A$1:$K$10000,BD26,6))</f>
        <v>-95.233999999999995</v>
      </c>
      <c r="BH26" s="13">
        <f ca="1">IF(BD26="","",INDEX(Travi!$A$1:$K$10000,BD26,7))</f>
        <v>-56.978000000000002</v>
      </c>
      <c r="BI26" s="13">
        <f ca="1">IF(BD26="","",INDEX(Travi!$A$1:$K$10000,BD26,8))</f>
        <v>-86.549000000000007</v>
      </c>
      <c r="BJ26" s="13">
        <f ca="1">IF(BD26="","",INDEX(Travi!$A$1:$K$10000,BD26,9))</f>
        <v>-10.548</v>
      </c>
      <c r="BK26" s="13">
        <f ca="1">IF(BD26="","",INDEX(Travi!$A$1:$K$10000,BD26,10))</f>
        <v>-1.266</v>
      </c>
      <c r="BL26" s="13">
        <f ca="1">IF(BD26="","",INDEX(Travi!$A$1:$K$10000,BD26,11))</f>
        <v>-1.8620000000000001</v>
      </c>
      <c r="BM26" s="12"/>
      <c r="BN26" s="12"/>
      <c r="BO26" s="12"/>
      <c r="BP26" s="12"/>
      <c r="BQ26" s="13"/>
      <c r="BR26" s="13"/>
      <c r="BS26" s="13"/>
      <c r="BT26" s="13"/>
      <c r="BU26" s="35"/>
      <c r="BV26" s="12">
        <f t="shared" ca="1" si="11"/>
        <v>221</v>
      </c>
      <c r="BW26" s="12">
        <f ca="1">IF(BV26="","",INDEX(Travi!$A$1:$K$10000,BV26,4))</f>
        <v>1</v>
      </c>
      <c r="BX26" s="12" t="str">
        <f ca="1">IF(BV26="","",INDEX(Travi!$A$1:$K$10000,BV26,5))</f>
        <v>Vdes</v>
      </c>
      <c r="BY26" s="13">
        <f ca="1">IF(BV26="","",INDEX(Travi!$A$1:$K$10000,BV26,6))</f>
        <v>-121.009</v>
      </c>
      <c r="BZ26" s="13">
        <f ca="1">IF(BV26="","",INDEX(Travi!$A$1:$K$10000,BV26,7))</f>
        <v>-72.396000000000001</v>
      </c>
      <c r="CA26" s="13">
        <f ca="1">IF(BV26="","",INDEX(Travi!$A$1:$K$10000,BV26,8))</f>
        <v>-82.531999999999996</v>
      </c>
      <c r="CB26" s="13">
        <f ca="1">IF(BV26="","",INDEX(Travi!$A$1:$K$10000,BV26,9))</f>
        <v>-10.048999999999999</v>
      </c>
      <c r="CC26" s="13">
        <f ca="1">IF(BV26="","",INDEX(Travi!$A$1:$K$10000,BV26,10))</f>
        <v>-1.2070000000000001</v>
      </c>
      <c r="CD26" s="13">
        <f ca="1">IF(BV26="","",INDEX(Travi!$A$1:$K$10000,BV26,11))</f>
        <v>-1.776</v>
      </c>
      <c r="CE26" s="12"/>
      <c r="CF26" s="12"/>
      <c r="CG26" s="12"/>
      <c r="CH26" s="12"/>
      <c r="CI26" s="13"/>
      <c r="CJ26" s="13"/>
      <c r="CK26" s="13"/>
      <c r="CL26" s="13"/>
      <c r="CM26" s="35"/>
      <c r="CN26" s="12">
        <f t="shared" ca="1" si="12"/>
        <v>241</v>
      </c>
      <c r="CO26" s="12">
        <f ca="1">IF(CN26="","",INDEX(Travi!$A$1:$K$10000,CN26,4))</f>
        <v>1</v>
      </c>
      <c r="CP26" s="12" t="str">
        <f ca="1">IF(CN26="","",INDEX(Travi!$A$1:$K$10000,CN26,5))</f>
        <v>Vdes</v>
      </c>
      <c r="CQ26" s="13">
        <f ca="1">IF(CN26="","",INDEX(Travi!$A$1:$K$10000,CN26,6))</f>
        <v>-95.546000000000006</v>
      </c>
      <c r="CR26" s="13">
        <f ca="1">IF(CN26="","",INDEX(Travi!$A$1:$K$10000,CN26,7))</f>
        <v>-57.158999999999999</v>
      </c>
      <c r="CS26" s="13">
        <f ca="1">IF(CN26="","",INDEX(Travi!$A$1:$K$10000,CN26,8))</f>
        <v>-76.174999999999997</v>
      </c>
      <c r="CT26" s="13">
        <f ca="1">IF(CN26="","",INDEX(Travi!$A$1:$K$10000,CN26,9))</f>
        <v>-9.2810000000000006</v>
      </c>
      <c r="CU26" s="13">
        <f ca="1">IF(CN26="","",INDEX(Travi!$A$1:$K$10000,CN26,10))</f>
        <v>-1.1140000000000001</v>
      </c>
      <c r="CV26" s="13">
        <f ca="1">IF(CN26="","",INDEX(Travi!$A$1:$K$10000,CN26,11))</f>
        <v>-1.639</v>
      </c>
      <c r="CW26" s="12"/>
      <c r="CX26" s="12"/>
      <c r="CY26" s="12"/>
      <c r="CZ26" s="12"/>
      <c r="DA26" s="13"/>
      <c r="DB26" s="13"/>
      <c r="DC26" s="13"/>
      <c r="DD26" s="13"/>
      <c r="DE26" s="35"/>
      <c r="DF26" s="12">
        <f t="shared" ca="1" si="13"/>
        <v>241</v>
      </c>
      <c r="DG26" s="12">
        <f ca="1">IF(DF26="","",INDEX(Travi!$A$1:$K$10000,DF26,4))</f>
        <v>1</v>
      </c>
      <c r="DH26" s="12" t="str">
        <f ca="1">IF(DF26="","",INDEX(Travi!$A$1:$K$10000,DF26,5))</f>
        <v>Vdes</v>
      </c>
      <c r="DI26" s="13">
        <f ca="1">IF(DF26="","",INDEX(Travi!$A$1:$K$10000,DF26,6))</f>
        <v>-95.546000000000006</v>
      </c>
      <c r="DJ26" s="13">
        <f ca="1">IF(DF26="","",INDEX(Travi!$A$1:$K$10000,DF26,7))</f>
        <v>-57.158999999999999</v>
      </c>
      <c r="DK26" s="13">
        <f ca="1">IF(DF26="","",INDEX(Travi!$A$1:$K$10000,DF26,8))</f>
        <v>-76.174999999999997</v>
      </c>
      <c r="DL26" s="13">
        <f ca="1">IF(DF26="","",INDEX(Travi!$A$1:$K$10000,DF26,9))</f>
        <v>-9.2810000000000006</v>
      </c>
      <c r="DM26" s="13">
        <f ca="1">IF(DF26="","",INDEX(Travi!$A$1:$K$10000,DF26,10))</f>
        <v>-1.1140000000000001</v>
      </c>
      <c r="DN26" s="13">
        <f ca="1">IF(DF26="","",INDEX(Travi!$A$1:$K$10000,DF26,11))</f>
        <v>-1.639</v>
      </c>
      <c r="DO26" s="12"/>
      <c r="DP26" s="12"/>
      <c r="DQ26" s="12"/>
      <c r="DR26" s="12"/>
      <c r="DS26" s="13"/>
      <c r="DT26" s="13"/>
      <c r="DU26" s="13"/>
      <c r="DV26" s="13"/>
    </row>
    <row r="27" spans="1:126" x14ac:dyDescent="0.35">
      <c r="A27" s="11"/>
      <c r="B27" s="12" t="str">
        <f t="shared" ca="1" si="7"/>
        <v/>
      </c>
      <c r="C27" s="12" t="str">
        <f ca="1">IF(B27="","",INDEX(Travi!$A$1:$K$10000,B27,4))</f>
        <v/>
      </c>
      <c r="D27" s="12" t="str">
        <f ca="1">IF(B27="","",INDEX(Travi!$A$1:$K$10000,B27,5))</f>
        <v/>
      </c>
      <c r="E27" s="12" t="str">
        <f ca="1">IF(B27="","",INDEX(Travi!$A$1:$K$10000,B27,6))</f>
        <v/>
      </c>
      <c r="F27" s="12" t="str">
        <f ca="1">IF(B27="","",INDEX(Travi!$A$1:$K$10000,B27,7))</f>
        <v/>
      </c>
      <c r="G27" s="12" t="str">
        <f ca="1">IF(B27="","",INDEX(Travi!$A$1:$K$10000,B27,8))</f>
        <v/>
      </c>
      <c r="H27" s="12" t="str">
        <f ca="1">IF(B27="","",INDEX(Travi!$A$1:$K$10000,B27,9))</f>
        <v/>
      </c>
      <c r="I27" s="12" t="str">
        <f ca="1">IF(B27="","",INDEX(Travi!$A$1:$K$10000,B27,10))</f>
        <v/>
      </c>
      <c r="J27" s="12" t="str">
        <f ca="1">IF(B27="","",INDEX(Travi!$A$1:$K$10000,B27,11))</f>
        <v/>
      </c>
      <c r="K27" s="12"/>
      <c r="L27" s="12"/>
      <c r="M27" s="12"/>
      <c r="N27" s="12"/>
      <c r="O27" s="13"/>
      <c r="P27" s="13"/>
      <c r="Q27" s="13"/>
      <c r="R27" s="13"/>
      <c r="S27" s="35"/>
      <c r="T27" s="12" t="str">
        <f t="shared" ca="1" si="8"/>
        <v/>
      </c>
      <c r="U27" s="12" t="str">
        <f ca="1">IF(T27="","",INDEX(Travi!$A$1:$K$10000,T27,4))</f>
        <v/>
      </c>
      <c r="V27" s="12" t="str">
        <f ca="1">IF(T27="","",INDEX(Travi!$A$1:$K$10000,T27,5))</f>
        <v/>
      </c>
      <c r="W27" s="12" t="str">
        <f ca="1">IF(T27="","",INDEX(Travi!$A$1:$K$10000,T27,6))</f>
        <v/>
      </c>
      <c r="X27" s="12" t="str">
        <f ca="1">IF(T27="","",INDEX(Travi!$A$1:$K$10000,T27,7))</f>
        <v/>
      </c>
      <c r="Y27" s="12" t="str">
        <f ca="1">IF(T27="","",INDEX(Travi!$A$1:$K$10000,T27,8))</f>
        <v/>
      </c>
      <c r="Z27" s="12" t="str">
        <f ca="1">IF(T27="","",INDEX(Travi!$A$1:$K$10000,T27,9))</f>
        <v/>
      </c>
      <c r="AA27" s="12" t="str">
        <f ca="1">IF(T27="","",INDEX(Travi!$A$1:$K$10000,T27,10))</f>
        <v/>
      </c>
      <c r="AB27" s="12" t="str">
        <f ca="1">IF(T27="","",INDEX(Travi!$A$1:$K$10000,T27,11))</f>
        <v/>
      </c>
      <c r="AC27" s="12"/>
      <c r="AD27" s="12"/>
      <c r="AE27" s="12"/>
      <c r="AF27" s="12"/>
      <c r="AG27" s="13"/>
      <c r="AH27" s="13"/>
      <c r="AI27" s="13"/>
      <c r="AJ27" s="13"/>
      <c r="AK27" s="35"/>
      <c r="AL27" s="12" t="str">
        <f t="shared" ca="1" si="9"/>
        <v/>
      </c>
      <c r="AM27" s="12" t="str">
        <f ca="1">IF(AL27="","",INDEX(Travi!$A$1:$K$10000,AL27,4))</f>
        <v/>
      </c>
      <c r="AN27" s="12" t="str">
        <f ca="1">IF(AL27="","",INDEX(Travi!$A$1:$K$10000,AL27,5))</f>
        <v/>
      </c>
      <c r="AO27" s="12" t="str">
        <f ca="1">IF(AL27="","",INDEX(Travi!$A$1:$K$10000,AL27,6))</f>
        <v/>
      </c>
      <c r="AP27" s="12" t="str">
        <f ca="1">IF(AL27="","",INDEX(Travi!$A$1:$K$10000,AL27,7))</f>
        <v/>
      </c>
      <c r="AQ27" s="12" t="str">
        <f ca="1">IF(AL27="","",INDEX(Travi!$A$1:$K$10000,AL27,8))</f>
        <v/>
      </c>
      <c r="AR27" s="12" t="str">
        <f ca="1">IF(AL27="","",INDEX(Travi!$A$1:$K$10000,AL27,9))</f>
        <v/>
      </c>
      <c r="AS27" s="12" t="str">
        <f ca="1">IF(AL27="","",INDEX(Travi!$A$1:$K$10000,AL27,10))</f>
        <v/>
      </c>
      <c r="AT27" s="12" t="str">
        <f ca="1">IF(AL27="","",INDEX(Travi!$A$1:$K$10000,AL27,11))</f>
        <v/>
      </c>
      <c r="AU27" s="12"/>
      <c r="AV27" s="12"/>
      <c r="AW27" s="12"/>
      <c r="AX27" s="12"/>
      <c r="AY27" s="13"/>
      <c r="AZ27" s="13"/>
      <c r="BA27" s="13"/>
      <c r="BB27" s="13"/>
      <c r="BC27" s="35"/>
      <c r="BD27" s="12" t="str">
        <f t="shared" ca="1" si="10"/>
        <v/>
      </c>
      <c r="BE27" s="12" t="str">
        <f ca="1">IF(BD27="","",INDEX(Travi!$A$1:$K$10000,BD27,4))</f>
        <v/>
      </c>
      <c r="BF27" s="12" t="str">
        <f ca="1">IF(BD27="","",INDEX(Travi!$A$1:$K$10000,BD27,5))</f>
        <v/>
      </c>
      <c r="BG27" s="12" t="str">
        <f ca="1">IF(BD27="","",INDEX(Travi!$A$1:$K$10000,BD27,6))</f>
        <v/>
      </c>
      <c r="BH27" s="12" t="str">
        <f ca="1">IF(BD27="","",INDEX(Travi!$A$1:$K$10000,BD27,7))</f>
        <v/>
      </c>
      <c r="BI27" s="12" t="str">
        <f ca="1">IF(BD27="","",INDEX(Travi!$A$1:$K$10000,BD27,8))</f>
        <v/>
      </c>
      <c r="BJ27" s="12" t="str">
        <f ca="1">IF(BD27="","",INDEX(Travi!$A$1:$K$10000,BD27,9))</f>
        <v/>
      </c>
      <c r="BK27" s="12" t="str">
        <f ca="1">IF(BD27="","",INDEX(Travi!$A$1:$K$10000,BD27,10))</f>
        <v/>
      </c>
      <c r="BL27" s="12" t="str">
        <f ca="1">IF(BD27="","",INDEX(Travi!$A$1:$K$10000,BD27,11))</f>
        <v/>
      </c>
      <c r="BM27" s="12"/>
      <c r="BN27" s="12"/>
      <c r="BO27" s="12"/>
      <c r="BP27" s="12"/>
      <c r="BQ27" s="13"/>
      <c r="BR27" s="13"/>
      <c r="BS27" s="13"/>
      <c r="BT27" s="13"/>
      <c r="BU27" s="35"/>
      <c r="BV27" s="12" t="str">
        <f t="shared" ca="1" si="11"/>
        <v/>
      </c>
      <c r="BW27" s="12" t="str">
        <f ca="1">IF(BV27="","",INDEX(Travi!$A$1:$K$10000,BV27,4))</f>
        <v/>
      </c>
      <c r="BX27" s="12" t="str">
        <f ca="1">IF(BV27="","",INDEX(Travi!$A$1:$K$10000,BV27,5))</f>
        <v/>
      </c>
      <c r="BY27" s="12" t="str">
        <f ca="1">IF(BV27="","",INDEX(Travi!$A$1:$K$10000,BV27,6))</f>
        <v/>
      </c>
      <c r="BZ27" s="12" t="str">
        <f ca="1">IF(BV27="","",INDEX(Travi!$A$1:$K$10000,BV27,7))</f>
        <v/>
      </c>
      <c r="CA27" s="12" t="str">
        <f ca="1">IF(BV27="","",INDEX(Travi!$A$1:$K$10000,BV27,8))</f>
        <v/>
      </c>
      <c r="CB27" s="12" t="str">
        <f ca="1">IF(BV27="","",INDEX(Travi!$A$1:$K$10000,BV27,9))</f>
        <v/>
      </c>
      <c r="CC27" s="12" t="str">
        <f ca="1">IF(BV27="","",INDEX(Travi!$A$1:$K$10000,BV27,10))</f>
        <v/>
      </c>
      <c r="CD27" s="12" t="str">
        <f ca="1">IF(BV27="","",INDEX(Travi!$A$1:$K$10000,BV27,11))</f>
        <v/>
      </c>
      <c r="CE27" s="12"/>
      <c r="CF27" s="12"/>
      <c r="CG27" s="12"/>
      <c r="CH27" s="12"/>
      <c r="CI27" s="13"/>
      <c r="CJ27" s="13"/>
      <c r="CK27" s="13"/>
      <c r="CL27" s="13"/>
      <c r="CM27" s="35"/>
      <c r="CN27" s="12" t="str">
        <f t="shared" ca="1" si="12"/>
        <v/>
      </c>
      <c r="CO27" s="12" t="str">
        <f ca="1">IF(CN27="","",INDEX(Travi!$A$1:$K$10000,CN27,4))</f>
        <v/>
      </c>
      <c r="CP27" s="12" t="str">
        <f ca="1">IF(CN27="","",INDEX(Travi!$A$1:$K$10000,CN27,5))</f>
        <v/>
      </c>
      <c r="CQ27" s="12" t="str">
        <f ca="1">IF(CN27="","",INDEX(Travi!$A$1:$K$10000,CN27,6))</f>
        <v/>
      </c>
      <c r="CR27" s="12" t="str">
        <f ca="1">IF(CN27="","",INDEX(Travi!$A$1:$K$10000,CN27,7))</f>
        <v/>
      </c>
      <c r="CS27" s="12" t="str">
        <f ca="1">IF(CN27="","",INDEX(Travi!$A$1:$K$10000,CN27,8))</f>
        <v/>
      </c>
      <c r="CT27" s="12" t="str">
        <f ca="1">IF(CN27="","",INDEX(Travi!$A$1:$K$10000,CN27,9))</f>
        <v/>
      </c>
      <c r="CU27" s="12" t="str">
        <f ca="1">IF(CN27="","",INDEX(Travi!$A$1:$K$10000,CN27,10))</f>
        <v/>
      </c>
      <c r="CV27" s="12" t="str">
        <f ca="1">IF(CN27="","",INDEX(Travi!$A$1:$K$10000,CN27,11))</f>
        <v/>
      </c>
      <c r="CW27" s="12"/>
      <c r="CX27" s="12"/>
      <c r="CY27" s="12"/>
      <c r="CZ27" s="12"/>
      <c r="DA27" s="13"/>
      <c r="DB27" s="13"/>
      <c r="DC27" s="13"/>
      <c r="DD27" s="13"/>
      <c r="DE27" s="35"/>
      <c r="DF27" s="12" t="str">
        <f t="shared" ca="1" si="13"/>
        <v/>
      </c>
      <c r="DG27" s="12" t="str">
        <f ca="1">IF(DF27="","",INDEX(Travi!$A$1:$K$10000,DF27,4))</f>
        <v/>
      </c>
      <c r="DH27" s="12" t="str">
        <f ca="1">IF(DF27="","",INDEX(Travi!$A$1:$K$10000,DF27,5))</f>
        <v/>
      </c>
      <c r="DI27" s="12" t="str">
        <f ca="1">IF(DF27="","",INDEX(Travi!$A$1:$K$10000,DF27,6))</f>
        <v/>
      </c>
      <c r="DJ27" s="12" t="str">
        <f ca="1">IF(DF27="","",INDEX(Travi!$A$1:$K$10000,DF27,7))</f>
        <v/>
      </c>
      <c r="DK27" s="12" t="str">
        <f ca="1">IF(DF27="","",INDEX(Travi!$A$1:$K$10000,DF27,8))</f>
        <v/>
      </c>
      <c r="DL27" s="12" t="str">
        <f ca="1">IF(DF27="","",INDEX(Travi!$A$1:$K$10000,DF27,9))</f>
        <v/>
      </c>
      <c r="DM27" s="12" t="str">
        <f ca="1">IF(DF27="","",INDEX(Travi!$A$1:$K$10000,DF27,10))</f>
        <v/>
      </c>
      <c r="DN27" s="12" t="str">
        <f ca="1">IF(DF27="","",INDEX(Travi!$A$1:$K$10000,DF27,11))</f>
        <v/>
      </c>
      <c r="DO27" s="12"/>
      <c r="DP27" s="12"/>
      <c r="DQ27" s="12"/>
      <c r="DR27" s="12"/>
      <c r="DS27" s="13"/>
      <c r="DT27" s="13"/>
      <c r="DU27" s="13"/>
      <c r="DV27" s="13"/>
    </row>
    <row r="28" spans="1:126" x14ac:dyDescent="0.35">
      <c r="A28" s="11"/>
      <c r="B28" s="12" t="str">
        <f t="shared" ca="1" si="7"/>
        <v/>
      </c>
      <c r="C28" s="12" t="str">
        <f ca="1">IF(B28="","",INDEX(Travi!$A$1:$K$10000,B28,4))</f>
        <v/>
      </c>
      <c r="D28" s="12" t="str">
        <f ca="1">IF(B28="","",INDEX(Travi!$A$1:$K$10000,B28,5))</f>
        <v/>
      </c>
      <c r="E28" s="12" t="str">
        <f ca="1">IF(B28="","",INDEX(Travi!$A$1:$K$10000,B28,6))</f>
        <v/>
      </c>
      <c r="F28" s="12" t="str">
        <f ca="1">IF(B28="","",INDEX(Travi!$A$1:$K$10000,B28,7))</f>
        <v/>
      </c>
      <c r="G28" s="12" t="str">
        <f ca="1">IF(B28="","",INDEX(Travi!$A$1:$K$10000,B28,8))</f>
        <v/>
      </c>
      <c r="H28" s="12" t="str">
        <f ca="1">IF(B28="","",INDEX(Travi!$A$1:$K$10000,B28,9))</f>
        <v/>
      </c>
      <c r="I28" s="12" t="str">
        <f ca="1">IF(B28="","",INDEX(Travi!$A$1:$K$10000,B28,10))</f>
        <v/>
      </c>
      <c r="J28" s="12" t="str">
        <f ca="1">IF(B28="","",INDEX(Travi!$A$1:$K$10000,B28,11))</f>
        <v/>
      </c>
      <c r="L28" s="12"/>
      <c r="M28" s="12"/>
      <c r="N28" s="12"/>
      <c r="O28" s="13"/>
      <c r="P28" s="13"/>
      <c r="Q28" s="13"/>
      <c r="R28" s="13"/>
      <c r="S28" s="35"/>
      <c r="T28" s="12" t="str">
        <f t="shared" ca="1" si="8"/>
        <v/>
      </c>
      <c r="U28" s="12" t="str">
        <f ca="1">IF(T28="","",INDEX(Travi!$A$1:$K$10000,T28,4))</f>
        <v/>
      </c>
      <c r="V28" s="12" t="str">
        <f ca="1">IF(T28="","",INDEX(Travi!$A$1:$K$10000,T28,5))</f>
        <v/>
      </c>
      <c r="W28" s="12" t="str">
        <f ca="1">IF(T28="","",INDEX(Travi!$A$1:$K$10000,T28,6))</f>
        <v/>
      </c>
      <c r="X28" s="12" t="str">
        <f ca="1">IF(T28="","",INDEX(Travi!$A$1:$K$10000,T28,7))</f>
        <v/>
      </c>
      <c r="Y28" s="12" t="str">
        <f ca="1">IF(T28="","",INDEX(Travi!$A$1:$K$10000,T28,8))</f>
        <v/>
      </c>
      <c r="Z28" s="12" t="str">
        <f ca="1">IF(T28="","",INDEX(Travi!$A$1:$K$10000,T28,9))</f>
        <v/>
      </c>
      <c r="AA28" s="12" t="str">
        <f ca="1">IF(T28="","",INDEX(Travi!$A$1:$K$10000,T28,10))</f>
        <v/>
      </c>
      <c r="AB28" s="12" t="str">
        <f ca="1">IF(T28="","",INDEX(Travi!$A$1:$K$10000,T28,11))</f>
        <v/>
      </c>
      <c r="AD28" s="12"/>
      <c r="AE28" s="12"/>
      <c r="AF28" s="12"/>
      <c r="AG28" s="13"/>
      <c r="AH28" s="13"/>
      <c r="AI28" s="13"/>
      <c r="AJ28" s="13"/>
      <c r="AK28" s="35"/>
      <c r="AL28" s="12" t="str">
        <f t="shared" ca="1" si="9"/>
        <v/>
      </c>
      <c r="AM28" s="12" t="str">
        <f ca="1">IF(AL28="","",INDEX(Travi!$A$1:$K$10000,AL28,4))</f>
        <v/>
      </c>
      <c r="AN28" s="12" t="str">
        <f ca="1">IF(AL28="","",INDEX(Travi!$A$1:$K$10000,AL28,5))</f>
        <v/>
      </c>
      <c r="AO28" s="12" t="str">
        <f ca="1">IF(AL28="","",INDEX(Travi!$A$1:$K$10000,AL28,6))</f>
        <v/>
      </c>
      <c r="AP28" s="12" t="str">
        <f ca="1">IF(AL28="","",INDEX(Travi!$A$1:$K$10000,AL28,7))</f>
        <v/>
      </c>
      <c r="AQ28" s="12" t="str">
        <f ca="1">IF(AL28="","",INDEX(Travi!$A$1:$K$10000,AL28,8))</f>
        <v/>
      </c>
      <c r="AR28" s="12" t="str">
        <f ca="1">IF(AL28="","",INDEX(Travi!$A$1:$K$10000,AL28,9))</f>
        <v/>
      </c>
      <c r="AS28" s="12" t="str">
        <f ca="1">IF(AL28="","",INDEX(Travi!$A$1:$K$10000,AL28,10))</f>
        <v/>
      </c>
      <c r="AT28" s="12" t="str">
        <f ca="1">IF(AL28="","",INDEX(Travi!$A$1:$K$10000,AL28,11))</f>
        <v/>
      </c>
      <c r="AV28" s="12"/>
      <c r="AW28" s="12"/>
      <c r="AX28" s="12"/>
      <c r="AY28" s="13"/>
      <c r="AZ28" s="13"/>
      <c r="BA28" s="13"/>
      <c r="BB28" s="13"/>
      <c r="BC28" s="35"/>
      <c r="BD28" s="12" t="str">
        <f t="shared" ca="1" si="10"/>
        <v/>
      </c>
      <c r="BE28" s="12" t="str">
        <f ca="1">IF(BD28="","",INDEX(Travi!$A$1:$K$10000,BD28,4))</f>
        <v/>
      </c>
      <c r="BF28" s="12" t="str">
        <f ca="1">IF(BD28="","",INDEX(Travi!$A$1:$K$10000,BD28,5))</f>
        <v/>
      </c>
      <c r="BG28" s="12" t="str">
        <f ca="1">IF(BD28="","",INDEX(Travi!$A$1:$K$10000,BD28,6))</f>
        <v/>
      </c>
      <c r="BH28" s="12" t="str">
        <f ca="1">IF(BD28="","",INDEX(Travi!$A$1:$K$10000,BD28,7))</f>
        <v/>
      </c>
      <c r="BI28" s="12" t="str">
        <f ca="1">IF(BD28="","",INDEX(Travi!$A$1:$K$10000,BD28,8))</f>
        <v/>
      </c>
      <c r="BJ28" s="12" t="str">
        <f ca="1">IF(BD28="","",INDEX(Travi!$A$1:$K$10000,BD28,9))</f>
        <v/>
      </c>
      <c r="BK28" s="12" t="str">
        <f ca="1">IF(BD28="","",INDEX(Travi!$A$1:$K$10000,BD28,10))</f>
        <v/>
      </c>
      <c r="BL28" s="12" t="str">
        <f ca="1">IF(BD28="","",INDEX(Travi!$A$1:$K$10000,BD28,11))</f>
        <v/>
      </c>
      <c r="BN28" s="12"/>
      <c r="BO28" s="12"/>
      <c r="BP28" s="12"/>
      <c r="BQ28" s="13"/>
      <c r="BR28" s="13"/>
      <c r="BS28" s="13"/>
      <c r="BT28" s="13"/>
      <c r="BU28" s="35"/>
      <c r="BV28" s="12" t="str">
        <f t="shared" ca="1" si="11"/>
        <v/>
      </c>
      <c r="BW28" s="12" t="str">
        <f ca="1">IF(BV28="","",INDEX(Travi!$A$1:$K$10000,BV28,4))</f>
        <v/>
      </c>
      <c r="BX28" s="12" t="str">
        <f ca="1">IF(BV28="","",INDEX(Travi!$A$1:$K$10000,BV28,5))</f>
        <v/>
      </c>
      <c r="BY28" s="12" t="str">
        <f ca="1">IF(BV28="","",INDEX(Travi!$A$1:$K$10000,BV28,6))</f>
        <v/>
      </c>
      <c r="BZ28" s="12" t="str">
        <f ca="1">IF(BV28="","",INDEX(Travi!$A$1:$K$10000,BV28,7))</f>
        <v/>
      </c>
      <c r="CA28" s="12" t="str">
        <f ca="1">IF(BV28="","",INDEX(Travi!$A$1:$K$10000,BV28,8))</f>
        <v/>
      </c>
      <c r="CB28" s="12" t="str">
        <f ca="1">IF(BV28="","",INDEX(Travi!$A$1:$K$10000,BV28,9))</f>
        <v/>
      </c>
      <c r="CC28" s="12" t="str">
        <f ca="1">IF(BV28="","",INDEX(Travi!$A$1:$K$10000,BV28,10))</f>
        <v/>
      </c>
      <c r="CD28" s="12" t="str">
        <f ca="1">IF(BV28="","",INDEX(Travi!$A$1:$K$10000,BV28,11))</f>
        <v/>
      </c>
      <c r="CF28" s="12"/>
      <c r="CG28" s="12"/>
      <c r="CH28" s="12"/>
      <c r="CI28" s="13"/>
      <c r="CJ28" s="13"/>
      <c r="CK28" s="13"/>
      <c r="CL28" s="13"/>
      <c r="CM28" s="35"/>
      <c r="CN28" s="12" t="str">
        <f t="shared" ca="1" si="12"/>
        <v/>
      </c>
      <c r="CO28" s="12" t="str">
        <f ca="1">IF(CN28="","",INDEX(Travi!$A$1:$K$10000,CN28,4))</f>
        <v/>
      </c>
      <c r="CP28" s="12" t="str">
        <f ca="1">IF(CN28="","",INDEX(Travi!$A$1:$K$10000,CN28,5))</f>
        <v/>
      </c>
      <c r="CQ28" s="12" t="str">
        <f ca="1">IF(CN28="","",INDEX(Travi!$A$1:$K$10000,CN28,6))</f>
        <v/>
      </c>
      <c r="CR28" s="12" t="str">
        <f ca="1">IF(CN28="","",INDEX(Travi!$A$1:$K$10000,CN28,7))</f>
        <v/>
      </c>
      <c r="CS28" s="12" t="str">
        <f ca="1">IF(CN28="","",INDEX(Travi!$A$1:$K$10000,CN28,8))</f>
        <v/>
      </c>
      <c r="CT28" s="12" t="str">
        <f ca="1">IF(CN28="","",INDEX(Travi!$A$1:$K$10000,CN28,9))</f>
        <v/>
      </c>
      <c r="CU28" s="12" t="str">
        <f ca="1">IF(CN28="","",INDEX(Travi!$A$1:$K$10000,CN28,10))</f>
        <v/>
      </c>
      <c r="CV28" s="12" t="str">
        <f ca="1">IF(CN28="","",INDEX(Travi!$A$1:$K$10000,CN28,11))</f>
        <v/>
      </c>
      <c r="CX28" s="12"/>
      <c r="CY28" s="12"/>
      <c r="CZ28" s="12"/>
      <c r="DA28" s="13"/>
      <c r="DB28" s="13"/>
      <c r="DC28" s="13"/>
      <c r="DD28" s="13"/>
      <c r="DE28" s="35"/>
      <c r="DF28" s="12" t="str">
        <f t="shared" ca="1" si="13"/>
        <v/>
      </c>
      <c r="DG28" s="12" t="str">
        <f ca="1">IF(DF28="","",INDEX(Travi!$A$1:$K$10000,DF28,4))</f>
        <v/>
      </c>
      <c r="DH28" s="12" t="str">
        <f ca="1">IF(DF28="","",INDEX(Travi!$A$1:$K$10000,DF28,5))</f>
        <v/>
      </c>
      <c r="DI28" s="12" t="str">
        <f ca="1">IF(DF28="","",INDEX(Travi!$A$1:$K$10000,DF28,6))</f>
        <v/>
      </c>
      <c r="DJ28" s="12" t="str">
        <f ca="1">IF(DF28="","",INDEX(Travi!$A$1:$K$10000,DF28,7))</f>
        <v/>
      </c>
      <c r="DK28" s="12" t="str">
        <f ca="1">IF(DF28="","",INDEX(Travi!$A$1:$K$10000,DF28,8))</f>
        <v/>
      </c>
      <c r="DL28" s="12" t="str">
        <f ca="1">IF(DF28="","",INDEX(Travi!$A$1:$K$10000,DF28,9))</f>
        <v/>
      </c>
      <c r="DM28" s="12" t="str">
        <f ca="1">IF(DF28="","",INDEX(Travi!$A$1:$K$10000,DF28,10))</f>
        <v/>
      </c>
      <c r="DN28" s="12" t="str">
        <f ca="1">IF(DF28="","",INDEX(Travi!$A$1:$K$10000,DF28,11))</f>
        <v/>
      </c>
      <c r="DP28" s="12"/>
      <c r="DQ28" s="12"/>
      <c r="DR28" s="12"/>
      <c r="DS28" s="13"/>
      <c r="DT28" s="13"/>
      <c r="DU28" s="13"/>
      <c r="DV28" s="13"/>
    </row>
    <row r="29" spans="1:126" x14ac:dyDescent="0.35">
      <c r="A29" s="11"/>
      <c r="B29" s="12" t="str">
        <f t="shared" ca="1" si="7"/>
        <v/>
      </c>
      <c r="C29" s="12" t="str">
        <f ca="1">IF(B29="","",INDEX(Travi!$A$1:$K$10000,B29,4))</f>
        <v/>
      </c>
      <c r="D29" s="12" t="str">
        <f ca="1">IF(B29="","",INDEX(Travi!$A$1:$K$10000,B29,5))</f>
        <v/>
      </c>
      <c r="E29" s="12" t="str">
        <f ca="1">IF(B29="","",INDEX(Travi!$A$1:$K$10000,B29,6))</f>
        <v/>
      </c>
      <c r="F29" s="12" t="str">
        <f ca="1">IF(B29="","",INDEX(Travi!$A$1:$K$10000,B29,7))</f>
        <v/>
      </c>
      <c r="G29" s="12" t="str">
        <f ca="1">IF(B29="","",INDEX(Travi!$A$1:$K$10000,B29,8))</f>
        <v/>
      </c>
      <c r="H29" s="12" t="str">
        <f ca="1">IF(B29="","",INDEX(Travi!$A$1:$K$10000,B29,9))</f>
        <v/>
      </c>
      <c r="I29" s="12" t="str">
        <f ca="1">IF(B29="","",INDEX(Travi!$A$1:$K$10000,B29,10))</f>
        <v/>
      </c>
      <c r="J29" s="12" t="str">
        <f ca="1">IF(B29="","",INDEX(Travi!$A$1:$K$10000,B29,11))</f>
        <v/>
      </c>
      <c r="K29" s="12"/>
      <c r="L29" s="12"/>
      <c r="M29" s="12"/>
      <c r="N29" s="12"/>
      <c r="O29" s="13"/>
      <c r="P29" s="13"/>
      <c r="Q29" s="13"/>
      <c r="R29" s="13"/>
      <c r="S29" s="35"/>
      <c r="T29" s="12" t="str">
        <f t="shared" ca="1" si="8"/>
        <v/>
      </c>
      <c r="U29" s="12" t="str">
        <f ca="1">IF(T29="","",INDEX(Travi!$A$1:$K$10000,T29,4))</f>
        <v/>
      </c>
      <c r="V29" s="12" t="str">
        <f ca="1">IF(T29="","",INDEX(Travi!$A$1:$K$10000,T29,5))</f>
        <v/>
      </c>
      <c r="W29" s="12" t="str">
        <f ca="1">IF(T29="","",INDEX(Travi!$A$1:$K$10000,T29,6))</f>
        <v/>
      </c>
      <c r="X29" s="12" t="str">
        <f ca="1">IF(T29="","",INDEX(Travi!$A$1:$K$10000,T29,7))</f>
        <v/>
      </c>
      <c r="Y29" s="12" t="str">
        <f ca="1">IF(T29="","",INDEX(Travi!$A$1:$K$10000,T29,8))</f>
        <v/>
      </c>
      <c r="Z29" s="12" t="str">
        <f ca="1">IF(T29="","",INDEX(Travi!$A$1:$K$10000,T29,9))</f>
        <v/>
      </c>
      <c r="AA29" s="12" t="str">
        <f ca="1">IF(T29="","",INDEX(Travi!$A$1:$K$10000,T29,10))</f>
        <v/>
      </c>
      <c r="AB29" s="12" t="str">
        <f ca="1">IF(T29="","",INDEX(Travi!$A$1:$K$10000,T29,11))</f>
        <v/>
      </c>
      <c r="AC29" s="12"/>
      <c r="AD29" s="12"/>
      <c r="AE29" s="12"/>
      <c r="AF29" s="12"/>
      <c r="AG29" s="13"/>
      <c r="AH29" s="13"/>
      <c r="AI29" s="13"/>
      <c r="AJ29" s="13"/>
      <c r="AK29" s="35"/>
      <c r="AL29" s="12" t="str">
        <f t="shared" ca="1" si="9"/>
        <v/>
      </c>
      <c r="AM29" s="12" t="str">
        <f ca="1">IF(AL29="","",INDEX(Travi!$A$1:$K$10000,AL29,4))</f>
        <v/>
      </c>
      <c r="AN29" s="12" t="str">
        <f ca="1">IF(AL29="","",INDEX(Travi!$A$1:$K$10000,AL29,5))</f>
        <v/>
      </c>
      <c r="AO29" s="12" t="str">
        <f ca="1">IF(AL29="","",INDEX(Travi!$A$1:$K$10000,AL29,6))</f>
        <v/>
      </c>
      <c r="AP29" s="12" t="str">
        <f ca="1">IF(AL29="","",INDEX(Travi!$A$1:$K$10000,AL29,7))</f>
        <v/>
      </c>
      <c r="AQ29" s="12" t="str">
        <f ca="1">IF(AL29="","",INDEX(Travi!$A$1:$K$10000,AL29,8))</f>
        <v/>
      </c>
      <c r="AR29" s="12" t="str">
        <f ca="1">IF(AL29="","",INDEX(Travi!$A$1:$K$10000,AL29,9))</f>
        <v/>
      </c>
      <c r="AS29" s="12" t="str">
        <f ca="1">IF(AL29="","",INDEX(Travi!$A$1:$K$10000,AL29,10))</f>
        <v/>
      </c>
      <c r="AT29" s="12" t="str">
        <f ca="1">IF(AL29="","",INDEX(Travi!$A$1:$K$10000,AL29,11))</f>
        <v/>
      </c>
      <c r="AU29" s="12"/>
      <c r="AV29" s="12"/>
      <c r="AW29" s="12"/>
      <c r="AX29" s="12"/>
      <c r="AY29" s="13"/>
      <c r="AZ29" s="13"/>
      <c r="BA29" s="13"/>
      <c r="BB29" s="13"/>
      <c r="BC29" s="35"/>
      <c r="BD29" s="12" t="str">
        <f t="shared" ca="1" si="10"/>
        <v/>
      </c>
      <c r="BE29" s="12" t="str">
        <f ca="1">IF(BD29="","",INDEX(Travi!$A$1:$K$10000,BD29,4))</f>
        <v/>
      </c>
      <c r="BF29" s="12" t="str">
        <f ca="1">IF(BD29="","",INDEX(Travi!$A$1:$K$10000,BD29,5))</f>
        <v/>
      </c>
      <c r="BG29" s="12" t="str">
        <f ca="1">IF(BD29="","",INDEX(Travi!$A$1:$K$10000,BD29,6))</f>
        <v/>
      </c>
      <c r="BH29" s="12" t="str">
        <f ca="1">IF(BD29="","",INDEX(Travi!$A$1:$K$10000,BD29,7))</f>
        <v/>
      </c>
      <c r="BI29" s="12" t="str">
        <f ca="1">IF(BD29="","",INDEX(Travi!$A$1:$K$10000,BD29,8))</f>
        <v/>
      </c>
      <c r="BJ29" s="12" t="str">
        <f ca="1">IF(BD29="","",INDEX(Travi!$A$1:$K$10000,BD29,9))</f>
        <v/>
      </c>
      <c r="BK29" s="12" t="str">
        <f ca="1">IF(BD29="","",INDEX(Travi!$A$1:$K$10000,BD29,10))</f>
        <v/>
      </c>
      <c r="BL29" s="12" t="str">
        <f ca="1">IF(BD29="","",INDEX(Travi!$A$1:$K$10000,BD29,11))</f>
        <v/>
      </c>
      <c r="BM29" s="12"/>
      <c r="BN29" s="12"/>
      <c r="BO29" s="12"/>
      <c r="BP29" s="12"/>
      <c r="BQ29" s="13"/>
      <c r="BR29" s="13"/>
      <c r="BS29" s="13"/>
      <c r="BT29" s="13"/>
      <c r="BU29" s="35"/>
      <c r="BV29" s="12" t="str">
        <f t="shared" ca="1" si="11"/>
        <v/>
      </c>
      <c r="BW29" s="12" t="str">
        <f ca="1">IF(BV29="","",INDEX(Travi!$A$1:$K$10000,BV29,4))</f>
        <v/>
      </c>
      <c r="BX29" s="12" t="str">
        <f ca="1">IF(BV29="","",INDEX(Travi!$A$1:$K$10000,BV29,5))</f>
        <v/>
      </c>
      <c r="BY29" s="12" t="str">
        <f ca="1">IF(BV29="","",INDEX(Travi!$A$1:$K$10000,BV29,6))</f>
        <v/>
      </c>
      <c r="BZ29" s="12" t="str">
        <f ca="1">IF(BV29="","",INDEX(Travi!$A$1:$K$10000,BV29,7))</f>
        <v/>
      </c>
      <c r="CA29" s="12" t="str">
        <f ca="1">IF(BV29="","",INDEX(Travi!$A$1:$K$10000,BV29,8))</f>
        <v/>
      </c>
      <c r="CB29" s="12" t="str">
        <f ca="1">IF(BV29="","",INDEX(Travi!$A$1:$K$10000,BV29,9))</f>
        <v/>
      </c>
      <c r="CC29" s="12" t="str">
        <f ca="1">IF(BV29="","",INDEX(Travi!$A$1:$K$10000,BV29,10))</f>
        <v/>
      </c>
      <c r="CD29" s="12" t="str">
        <f ca="1">IF(BV29="","",INDEX(Travi!$A$1:$K$10000,BV29,11))</f>
        <v/>
      </c>
      <c r="CE29" s="12"/>
      <c r="CF29" s="12"/>
      <c r="CG29" s="12"/>
      <c r="CH29" s="12"/>
      <c r="CI29" s="13"/>
      <c r="CJ29" s="13"/>
      <c r="CK29" s="13"/>
      <c r="CL29" s="13"/>
      <c r="CM29" s="35"/>
      <c r="CN29" s="12" t="str">
        <f t="shared" ca="1" si="12"/>
        <v/>
      </c>
      <c r="CO29" s="12" t="str">
        <f ca="1">IF(CN29="","",INDEX(Travi!$A$1:$K$10000,CN29,4))</f>
        <v/>
      </c>
      <c r="CP29" s="12" t="str">
        <f ca="1">IF(CN29="","",INDEX(Travi!$A$1:$K$10000,CN29,5))</f>
        <v/>
      </c>
      <c r="CQ29" s="12" t="str">
        <f ca="1">IF(CN29="","",INDEX(Travi!$A$1:$K$10000,CN29,6))</f>
        <v/>
      </c>
      <c r="CR29" s="12" t="str">
        <f ca="1">IF(CN29="","",INDEX(Travi!$A$1:$K$10000,CN29,7))</f>
        <v/>
      </c>
      <c r="CS29" s="12" t="str">
        <f ca="1">IF(CN29="","",INDEX(Travi!$A$1:$K$10000,CN29,8))</f>
        <v/>
      </c>
      <c r="CT29" s="12" t="str">
        <f ca="1">IF(CN29="","",INDEX(Travi!$A$1:$K$10000,CN29,9))</f>
        <v/>
      </c>
      <c r="CU29" s="12" t="str">
        <f ca="1">IF(CN29="","",INDEX(Travi!$A$1:$K$10000,CN29,10))</f>
        <v/>
      </c>
      <c r="CV29" s="12" t="str">
        <f ca="1">IF(CN29="","",INDEX(Travi!$A$1:$K$10000,CN29,11))</f>
        <v/>
      </c>
      <c r="CW29" s="12"/>
      <c r="CX29" s="12"/>
      <c r="CY29" s="12"/>
      <c r="CZ29" s="12"/>
      <c r="DA29" s="13"/>
      <c r="DB29" s="13"/>
      <c r="DC29" s="13"/>
      <c r="DD29" s="13"/>
      <c r="DE29" s="35"/>
      <c r="DF29" s="12" t="str">
        <f t="shared" ca="1" si="13"/>
        <v/>
      </c>
      <c r="DG29" s="12" t="str">
        <f ca="1">IF(DF29="","",INDEX(Travi!$A$1:$K$10000,DF29,4))</f>
        <v/>
      </c>
      <c r="DH29" s="12" t="str">
        <f ca="1">IF(DF29="","",INDEX(Travi!$A$1:$K$10000,DF29,5))</f>
        <v/>
      </c>
      <c r="DI29" s="12" t="str">
        <f ca="1">IF(DF29="","",INDEX(Travi!$A$1:$K$10000,DF29,6))</f>
        <v/>
      </c>
      <c r="DJ29" s="12" t="str">
        <f ca="1">IF(DF29="","",INDEX(Travi!$A$1:$K$10000,DF29,7))</f>
        <v/>
      </c>
      <c r="DK29" s="12" t="str">
        <f ca="1">IF(DF29="","",INDEX(Travi!$A$1:$K$10000,DF29,8))</f>
        <v/>
      </c>
      <c r="DL29" s="12" t="str">
        <f ca="1">IF(DF29="","",INDEX(Travi!$A$1:$K$10000,DF29,9))</f>
        <v/>
      </c>
      <c r="DM29" s="12" t="str">
        <f ca="1">IF(DF29="","",INDEX(Travi!$A$1:$K$10000,DF29,10))</f>
        <v/>
      </c>
      <c r="DN29" s="12" t="str">
        <f ca="1">IF(DF29="","",INDEX(Travi!$A$1:$K$10000,DF29,11))</f>
        <v/>
      </c>
      <c r="DO29" s="12"/>
      <c r="DP29" s="12"/>
      <c r="DQ29" s="12"/>
      <c r="DR29" s="12"/>
      <c r="DS29" s="13"/>
      <c r="DT29" s="13"/>
      <c r="DU29" s="13"/>
      <c r="DV29" s="13"/>
    </row>
    <row r="30" spans="1:126" x14ac:dyDescent="0.35">
      <c r="A30" s="14"/>
      <c r="B30" s="15" t="str">
        <f t="shared" ca="1" si="7"/>
        <v/>
      </c>
      <c r="C30" s="26" t="str">
        <f ca="1">IF(B30="","",INDEX(Travi!$A$1:$K$10000,B30,4))</f>
        <v/>
      </c>
      <c r="D30" s="26" t="str">
        <f ca="1">IF(B30="","",INDEX(Travi!$A$1:$K$10000,B30,5))</f>
        <v/>
      </c>
      <c r="E30" s="26" t="str">
        <f ca="1">IF(B30="","",INDEX(Travi!$A$1:$K$10000,B30,6))</f>
        <v/>
      </c>
      <c r="F30" s="26" t="str">
        <f ca="1">IF(B30="","",INDEX(Travi!$A$1:$K$10000,B30,7))</f>
        <v/>
      </c>
      <c r="G30" s="26" t="str">
        <f ca="1">IF(B30="","",INDEX(Travi!$A$1:$K$10000,B30,8))</f>
        <v/>
      </c>
      <c r="H30" s="26" t="str">
        <f ca="1">IF(B30="","",INDEX(Travi!$A$1:$K$10000,B30,9))</f>
        <v/>
      </c>
      <c r="I30" s="26" t="str">
        <f ca="1">IF(B30="","",INDEX(Travi!$A$1:$K$10000,B30,10))</f>
        <v/>
      </c>
      <c r="J30" s="26" t="str">
        <f ca="1">IF(B30="","",INDEX(Travi!$A$1:$K$10000,B30,11))</f>
        <v/>
      </c>
      <c r="K30" s="15"/>
      <c r="L30" s="15"/>
      <c r="M30" s="15"/>
      <c r="N30" s="15"/>
      <c r="O30" s="16"/>
      <c r="P30" s="16"/>
      <c r="Q30" s="16"/>
      <c r="R30" s="16"/>
      <c r="S30" s="36"/>
      <c r="T30" s="15" t="str">
        <f t="shared" ca="1" si="8"/>
        <v/>
      </c>
      <c r="U30" s="26" t="str">
        <f ca="1">IF(T30="","",INDEX(Travi!$A$1:$K$10000,T30,4))</f>
        <v/>
      </c>
      <c r="V30" s="26" t="str">
        <f ca="1">IF(T30="","",INDEX(Travi!$A$1:$K$10000,T30,5))</f>
        <v/>
      </c>
      <c r="W30" s="26" t="str">
        <f ca="1">IF(T30="","",INDEX(Travi!$A$1:$K$10000,T30,6))</f>
        <v/>
      </c>
      <c r="X30" s="26" t="str">
        <f ca="1">IF(T30="","",INDEX(Travi!$A$1:$K$10000,T30,7))</f>
        <v/>
      </c>
      <c r="Y30" s="26" t="str">
        <f ca="1">IF(T30="","",INDEX(Travi!$A$1:$K$10000,T30,8))</f>
        <v/>
      </c>
      <c r="Z30" s="26" t="str">
        <f ca="1">IF(T30="","",INDEX(Travi!$A$1:$K$10000,T30,9))</f>
        <v/>
      </c>
      <c r="AA30" s="26" t="str">
        <f ca="1">IF(T30="","",INDEX(Travi!$A$1:$K$10000,T30,10))</f>
        <v/>
      </c>
      <c r="AB30" s="26" t="str">
        <f ca="1">IF(T30="","",INDEX(Travi!$A$1:$K$10000,T30,11))</f>
        <v/>
      </c>
      <c r="AC30" s="15"/>
      <c r="AD30" s="15"/>
      <c r="AE30" s="15"/>
      <c r="AF30" s="15"/>
      <c r="AG30" s="16"/>
      <c r="AH30" s="16"/>
      <c r="AI30" s="16"/>
      <c r="AJ30" s="16"/>
      <c r="AK30" s="36"/>
      <c r="AL30" s="15" t="str">
        <f t="shared" ca="1" si="9"/>
        <v/>
      </c>
      <c r="AM30" s="26" t="str">
        <f ca="1">IF(AL30="","",INDEX(Travi!$A$1:$K$10000,AL30,4))</f>
        <v/>
      </c>
      <c r="AN30" s="26" t="str">
        <f ca="1">IF(AL30="","",INDEX(Travi!$A$1:$K$10000,AL30,5))</f>
        <v/>
      </c>
      <c r="AO30" s="26" t="str">
        <f ca="1">IF(AL30="","",INDEX(Travi!$A$1:$K$10000,AL30,6))</f>
        <v/>
      </c>
      <c r="AP30" s="26" t="str">
        <f ca="1">IF(AL30="","",INDEX(Travi!$A$1:$K$10000,AL30,7))</f>
        <v/>
      </c>
      <c r="AQ30" s="26" t="str">
        <f ca="1">IF(AL30="","",INDEX(Travi!$A$1:$K$10000,AL30,8))</f>
        <v/>
      </c>
      <c r="AR30" s="26" t="str">
        <f ca="1">IF(AL30="","",INDEX(Travi!$A$1:$K$10000,AL30,9))</f>
        <v/>
      </c>
      <c r="AS30" s="26" t="str">
        <f ca="1">IF(AL30="","",INDEX(Travi!$A$1:$K$10000,AL30,10))</f>
        <v/>
      </c>
      <c r="AT30" s="26" t="str">
        <f ca="1">IF(AL30="","",INDEX(Travi!$A$1:$K$10000,AL30,11))</f>
        <v/>
      </c>
      <c r="AU30" s="15"/>
      <c r="AV30" s="15"/>
      <c r="AW30" s="15"/>
      <c r="AX30" s="15"/>
      <c r="AY30" s="16"/>
      <c r="AZ30" s="16"/>
      <c r="BA30" s="16"/>
      <c r="BB30" s="16"/>
      <c r="BC30" s="36"/>
      <c r="BD30" s="15" t="str">
        <f t="shared" ca="1" si="10"/>
        <v/>
      </c>
      <c r="BE30" s="26" t="str">
        <f ca="1">IF(BD30="","",INDEX(Travi!$A$1:$K$10000,BD30,4))</f>
        <v/>
      </c>
      <c r="BF30" s="26" t="str">
        <f ca="1">IF(BD30="","",INDEX(Travi!$A$1:$K$10000,BD30,5))</f>
        <v/>
      </c>
      <c r="BG30" s="26" t="str">
        <f ca="1">IF(BD30="","",INDEX(Travi!$A$1:$K$10000,BD30,6))</f>
        <v/>
      </c>
      <c r="BH30" s="26" t="str">
        <f ca="1">IF(BD30="","",INDEX(Travi!$A$1:$K$10000,BD30,7))</f>
        <v/>
      </c>
      <c r="BI30" s="26" t="str">
        <f ca="1">IF(BD30="","",INDEX(Travi!$A$1:$K$10000,BD30,8))</f>
        <v/>
      </c>
      <c r="BJ30" s="26" t="str">
        <f ca="1">IF(BD30="","",INDEX(Travi!$A$1:$K$10000,BD30,9))</f>
        <v/>
      </c>
      <c r="BK30" s="26" t="str">
        <f ca="1">IF(BD30="","",INDEX(Travi!$A$1:$K$10000,BD30,10))</f>
        <v/>
      </c>
      <c r="BL30" s="26" t="str">
        <f ca="1">IF(BD30="","",INDEX(Travi!$A$1:$K$10000,BD30,11))</f>
        <v/>
      </c>
      <c r="BM30" s="15"/>
      <c r="BN30" s="15"/>
      <c r="BO30" s="15"/>
      <c r="BP30" s="15"/>
      <c r="BQ30" s="16"/>
      <c r="BR30" s="16"/>
      <c r="BS30" s="16"/>
      <c r="BT30" s="16"/>
      <c r="BU30" s="36"/>
      <c r="BV30" s="15" t="str">
        <f t="shared" ca="1" si="11"/>
        <v/>
      </c>
      <c r="BW30" s="26" t="str">
        <f ca="1">IF(BV30="","",INDEX(Travi!$A$1:$K$10000,BV30,4))</f>
        <v/>
      </c>
      <c r="BX30" s="26" t="str">
        <f ca="1">IF(BV30="","",INDEX(Travi!$A$1:$K$10000,BV30,5))</f>
        <v/>
      </c>
      <c r="BY30" s="26" t="str">
        <f ca="1">IF(BV30="","",INDEX(Travi!$A$1:$K$10000,BV30,6))</f>
        <v/>
      </c>
      <c r="BZ30" s="26" t="str">
        <f ca="1">IF(BV30="","",INDEX(Travi!$A$1:$K$10000,BV30,7))</f>
        <v/>
      </c>
      <c r="CA30" s="26" t="str">
        <f ca="1">IF(BV30="","",INDEX(Travi!$A$1:$K$10000,BV30,8))</f>
        <v/>
      </c>
      <c r="CB30" s="26" t="str">
        <f ca="1">IF(BV30="","",INDEX(Travi!$A$1:$K$10000,BV30,9))</f>
        <v/>
      </c>
      <c r="CC30" s="26" t="str">
        <f ca="1">IF(BV30="","",INDEX(Travi!$A$1:$K$10000,BV30,10))</f>
        <v/>
      </c>
      <c r="CD30" s="26" t="str">
        <f ca="1">IF(BV30="","",INDEX(Travi!$A$1:$K$10000,BV30,11))</f>
        <v/>
      </c>
      <c r="CE30" s="15"/>
      <c r="CF30" s="15"/>
      <c r="CG30" s="15"/>
      <c r="CH30" s="15"/>
      <c r="CI30" s="16"/>
      <c r="CJ30" s="16"/>
      <c r="CK30" s="16"/>
      <c r="CL30" s="16"/>
      <c r="CM30" s="36"/>
      <c r="CN30" s="15" t="str">
        <f t="shared" ca="1" si="12"/>
        <v/>
      </c>
      <c r="CO30" s="26" t="str">
        <f ca="1">IF(CN30="","",INDEX(Travi!$A$1:$K$10000,CN30,4))</f>
        <v/>
      </c>
      <c r="CP30" s="26" t="str">
        <f ca="1">IF(CN30="","",INDEX(Travi!$A$1:$K$10000,CN30,5))</f>
        <v/>
      </c>
      <c r="CQ30" s="26" t="str">
        <f ca="1">IF(CN30="","",INDEX(Travi!$A$1:$K$10000,CN30,6))</f>
        <v/>
      </c>
      <c r="CR30" s="26" t="str">
        <f ca="1">IF(CN30="","",INDEX(Travi!$A$1:$K$10000,CN30,7))</f>
        <v/>
      </c>
      <c r="CS30" s="26" t="str">
        <f ca="1">IF(CN30="","",INDEX(Travi!$A$1:$K$10000,CN30,8))</f>
        <v/>
      </c>
      <c r="CT30" s="26" t="str">
        <f ca="1">IF(CN30="","",INDEX(Travi!$A$1:$K$10000,CN30,9))</f>
        <v/>
      </c>
      <c r="CU30" s="26" t="str">
        <f ca="1">IF(CN30="","",INDEX(Travi!$A$1:$K$10000,CN30,10))</f>
        <v/>
      </c>
      <c r="CV30" s="26" t="str">
        <f ca="1">IF(CN30="","",INDEX(Travi!$A$1:$K$10000,CN30,11))</f>
        <v/>
      </c>
      <c r="CW30" s="15"/>
      <c r="CX30" s="15"/>
      <c r="CY30" s="15"/>
      <c r="CZ30" s="15"/>
      <c r="DA30" s="16"/>
      <c r="DB30" s="16"/>
      <c r="DC30" s="16"/>
      <c r="DD30" s="16"/>
      <c r="DE30" s="36"/>
      <c r="DF30" s="15" t="str">
        <f t="shared" ca="1" si="13"/>
        <v/>
      </c>
      <c r="DG30" s="26" t="str">
        <f ca="1">IF(DF30="","",INDEX(Travi!$A$1:$K$10000,DF30,4))</f>
        <v/>
      </c>
      <c r="DH30" s="26" t="str">
        <f ca="1">IF(DF30="","",INDEX(Travi!$A$1:$K$10000,DF30,5))</f>
        <v/>
      </c>
      <c r="DI30" s="26" t="str">
        <f ca="1">IF(DF30="","",INDEX(Travi!$A$1:$K$10000,DF30,6))</f>
        <v/>
      </c>
      <c r="DJ30" s="26" t="str">
        <f ca="1">IF(DF30="","",INDEX(Travi!$A$1:$K$10000,DF30,7))</f>
        <v/>
      </c>
      <c r="DK30" s="26" t="str">
        <f ca="1">IF(DF30="","",INDEX(Travi!$A$1:$K$10000,DF30,8))</f>
        <v/>
      </c>
      <c r="DL30" s="26" t="str">
        <f ca="1">IF(DF30="","",INDEX(Travi!$A$1:$K$10000,DF30,9))</f>
        <v/>
      </c>
      <c r="DM30" s="26" t="str">
        <f ca="1">IF(DF30="","",INDEX(Travi!$A$1:$K$10000,DF30,10))</f>
        <v/>
      </c>
      <c r="DN30" s="26" t="str">
        <f ca="1">IF(DF30="","",INDEX(Travi!$A$1:$K$10000,DF30,11))</f>
        <v/>
      </c>
      <c r="DO30" s="15"/>
      <c r="DP30" s="15"/>
      <c r="DQ30" s="15"/>
      <c r="DR30" s="15"/>
      <c r="DS30" s="16"/>
      <c r="DT30" s="16"/>
      <c r="DU30" s="16"/>
      <c r="DV30" s="16"/>
    </row>
    <row r="31" spans="1:126" x14ac:dyDescent="0.35">
      <c r="S31" s="37"/>
      <c r="AK31" s="37"/>
      <c r="BC31" s="37"/>
      <c r="BU31" s="37"/>
      <c r="CM31" s="37"/>
      <c r="DE31" s="37"/>
    </row>
    <row r="32" spans="1:126" x14ac:dyDescent="0.35">
      <c r="A32" s="2" t="s">
        <v>44</v>
      </c>
      <c r="B32" s="19" t="str">
        <f ca="1">A$7</f>
        <v>14-15</v>
      </c>
      <c r="D32" s="2" t="s">
        <v>24</v>
      </c>
      <c r="E32" s="8" t="s">
        <v>56</v>
      </c>
      <c r="F32" s="9">
        <v>60</v>
      </c>
      <c r="G32" s="2" t="s">
        <v>25</v>
      </c>
      <c r="H32" s="2" t="s">
        <v>26</v>
      </c>
      <c r="N32" s="2" t="s">
        <v>54</v>
      </c>
      <c r="O32" s="8"/>
      <c r="P32" s="48">
        <f ca="1">ROUND(ABS(IF($C$2&lt;=$C$3,(F39-F40)/F41,(G39-G40)/G41)),2)</f>
        <v>4.7</v>
      </c>
      <c r="Q32" s="2" t="s">
        <v>25</v>
      </c>
      <c r="S32" s="38" t="s">
        <v>44</v>
      </c>
      <c r="T32" s="19" t="str">
        <f ca="1">S7</f>
        <v>15-16</v>
      </c>
      <c r="V32" s="2" t="s">
        <v>24</v>
      </c>
      <c r="W32" s="8" t="s">
        <v>56</v>
      </c>
      <c r="X32" s="9">
        <v>60</v>
      </c>
      <c r="Y32" s="2" t="s">
        <v>25</v>
      </c>
      <c r="Z32" s="2" t="s">
        <v>26</v>
      </c>
      <c r="AF32" s="2" t="s">
        <v>54</v>
      </c>
      <c r="AG32" s="8"/>
      <c r="AH32" s="48">
        <f ca="1">ROUND(ABS(IF($C$2&lt;=$C$3,(X39-X40)/X41,(Y39-Y40)/Y41)),2)</f>
        <v>3.8</v>
      </c>
      <c r="AI32" s="2" t="s">
        <v>25</v>
      </c>
      <c r="AK32" s="38" t="s">
        <v>44</v>
      </c>
      <c r="AL32" s="19" t="str">
        <f ca="1">AK7</f>
        <v>16-17</v>
      </c>
      <c r="AN32" s="2" t="s">
        <v>24</v>
      </c>
      <c r="AO32" s="8" t="s">
        <v>56</v>
      </c>
      <c r="AP32" s="9">
        <v>60</v>
      </c>
      <c r="AQ32" s="2" t="s">
        <v>25</v>
      </c>
      <c r="AR32" s="2" t="s">
        <v>26</v>
      </c>
      <c r="AX32" s="2" t="s">
        <v>54</v>
      </c>
      <c r="AY32" s="8"/>
      <c r="AZ32" s="48">
        <f ca="1">ROUND(ABS(IF($C$2&lt;=$C$3,(AP39-AP40)/AP41,(AQ39-AQ40)/AQ41)),2)</f>
        <v>3</v>
      </c>
      <c r="BA32" s="2" t="s">
        <v>25</v>
      </c>
      <c r="BC32" s="38" t="s">
        <v>44</v>
      </c>
      <c r="BD32" s="19" t="str">
        <f ca="1">BC7</f>
        <v>17-18</v>
      </c>
      <c r="BF32" s="2" t="s">
        <v>24</v>
      </c>
      <c r="BG32" s="8" t="s">
        <v>56</v>
      </c>
      <c r="BH32" s="9">
        <v>30</v>
      </c>
      <c r="BI32" s="2" t="s">
        <v>25</v>
      </c>
      <c r="BJ32" s="2" t="s">
        <v>26</v>
      </c>
      <c r="BP32" s="2" t="s">
        <v>54</v>
      </c>
      <c r="BQ32" s="8"/>
      <c r="BR32" s="48">
        <f ca="1">ROUND(ABS(IF($C$2&lt;=$C$3,(BH39-BH40)/BH41,(BI39-BI40)/BI41)),2)</f>
        <v>3.2</v>
      </c>
      <c r="BS32" s="2" t="s">
        <v>25</v>
      </c>
      <c r="BU32" s="38" t="s">
        <v>44</v>
      </c>
      <c r="BV32" s="19" t="str">
        <f ca="1">BU7</f>
        <v>18-19</v>
      </c>
      <c r="BX32" s="2" t="s">
        <v>24</v>
      </c>
      <c r="BY32" s="8" t="s">
        <v>56</v>
      </c>
      <c r="BZ32" s="9">
        <v>30</v>
      </c>
      <c r="CA32" s="2" t="s">
        <v>25</v>
      </c>
      <c r="CB32" s="2" t="s">
        <v>26</v>
      </c>
      <c r="CH32" s="2" t="s">
        <v>54</v>
      </c>
      <c r="CI32" s="8"/>
      <c r="CJ32" s="48">
        <f ca="1">ROUND(ABS(IF($C$2&lt;=$C$3,(BZ39-BZ40)/BZ41,(CA39-CA40)/CA41)),2)</f>
        <v>4.2</v>
      </c>
      <c r="CK32" s="2" t="s">
        <v>25</v>
      </c>
      <c r="CM32" s="38" t="s">
        <v>44</v>
      </c>
      <c r="CN32" s="19" t="str">
        <f ca="1">CM7</f>
        <v>19-20</v>
      </c>
      <c r="CP32" s="2" t="s">
        <v>24</v>
      </c>
      <c r="CQ32" s="8" t="s">
        <v>56</v>
      </c>
      <c r="CR32" s="9">
        <v>30</v>
      </c>
      <c r="CS32" s="2" t="s">
        <v>25</v>
      </c>
      <c r="CT32" s="2" t="s">
        <v>26</v>
      </c>
      <c r="CZ32" s="2" t="s">
        <v>54</v>
      </c>
      <c r="DA32" s="8"/>
      <c r="DB32" s="48">
        <f ca="1">ROUND(ABS(IF($C$2&lt;=$C$3,(CR39-CR40)/CR41,(CS39-CS40)/CS41)),2)</f>
        <v>3.6</v>
      </c>
      <c r="DC32" s="2" t="s">
        <v>25</v>
      </c>
      <c r="DE32" s="38" t="s">
        <v>44</v>
      </c>
      <c r="DF32" s="19" t="str">
        <f ca="1">DE7</f>
        <v>-</v>
      </c>
      <c r="DH32" s="2" t="s">
        <v>24</v>
      </c>
      <c r="DI32" s="8" t="s">
        <v>56</v>
      </c>
      <c r="DJ32" s="9">
        <v>30</v>
      </c>
      <c r="DK32" s="2" t="s">
        <v>25</v>
      </c>
      <c r="DL32" s="2" t="s">
        <v>26</v>
      </c>
      <c r="DR32" s="2" t="s">
        <v>54</v>
      </c>
      <c r="DS32" s="8"/>
      <c r="DT32" s="48">
        <f ca="1">ROUND(ABS(IF($C$2&lt;=$C$3,(DJ39-DJ40)/DJ41,(DK39-DK40)/DK41)),2)</f>
        <v>3.6</v>
      </c>
      <c r="DU32" s="2" t="s">
        <v>25</v>
      </c>
    </row>
    <row r="33" spans="1:125" x14ac:dyDescent="0.35">
      <c r="A33" s="2" t="s">
        <v>68</v>
      </c>
      <c r="B33" s="19">
        <f>H2</f>
        <v>5</v>
      </c>
      <c r="E33" s="8" t="s">
        <v>57</v>
      </c>
      <c r="F33" s="9">
        <v>22</v>
      </c>
      <c r="G33" s="2" t="s">
        <v>25</v>
      </c>
      <c r="H33" s="2" t="s">
        <v>27</v>
      </c>
      <c r="O33" s="8" t="s">
        <v>32</v>
      </c>
      <c r="P33" s="19">
        <f ca="1">ROUND(ABS((D41-D42)/P32),2)</f>
        <v>10.57</v>
      </c>
      <c r="Q33" s="17" t="s">
        <v>55</v>
      </c>
      <c r="S33" s="38" t="s">
        <v>23</v>
      </c>
      <c r="T33" s="19">
        <f>B33</f>
        <v>5</v>
      </c>
      <c r="W33" s="8" t="s">
        <v>57</v>
      </c>
      <c r="X33" s="9">
        <v>22</v>
      </c>
      <c r="Y33" s="2" t="s">
        <v>25</v>
      </c>
      <c r="Z33" s="2" t="s">
        <v>27</v>
      </c>
      <c r="AG33" s="8" t="s">
        <v>32</v>
      </c>
      <c r="AH33" s="19">
        <f ca="1">ROUND(ABS((V41-V42)/AH32),2)</f>
        <v>10.57</v>
      </c>
      <c r="AI33" s="17" t="s">
        <v>55</v>
      </c>
      <c r="AK33" s="38" t="s">
        <v>23</v>
      </c>
      <c r="AL33" s="19">
        <f>T33</f>
        <v>5</v>
      </c>
      <c r="AO33" s="8" t="s">
        <v>57</v>
      </c>
      <c r="AP33" s="9">
        <v>22</v>
      </c>
      <c r="AQ33" s="2" t="s">
        <v>25</v>
      </c>
      <c r="AR33" s="2" t="s">
        <v>27</v>
      </c>
      <c r="AY33" s="8" t="s">
        <v>32</v>
      </c>
      <c r="AZ33" s="19">
        <f ca="1">ROUND(ABS((AN41-AN42)/AZ32),2)</f>
        <v>22.11</v>
      </c>
      <c r="BA33" s="17" t="s">
        <v>55</v>
      </c>
      <c r="BC33" s="38" t="s">
        <v>23</v>
      </c>
      <c r="BD33" s="19">
        <f>AL33</f>
        <v>5</v>
      </c>
      <c r="BG33" s="8" t="s">
        <v>57</v>
      </c>
      <c r="BH33" s="9">
        <v>50</v>
      </c>
      <c r="BI33" s="2" t="s">
        <v>25</v>
      </c>
      <c r="BJ33" s="2" t="s">
        <v>27</v>
      </c>
      <c r="BQ33" s="8" t="s">
        <v>32</v>
      </c>
      <c r="BR33" s="19">
        <f ca="1">ROUND(ABS((BF41-BF42)/BR32),2)</f>
        <v>44.5</v>
      </c>
      <c r="BS33" s="17" t="s">
        <v>55</v>
      </c>
      <c r="BU33" s="38" t="s">
        <v>23</v>
      </c>
      <c r="BV33" s="19">
        <f>BD33</f>
        <v>5</v>
      </c>
      <c r="BY33" s="8" t="s">
        <v>57</v>
      </c>
      <c r="BZ33" s="9">
        <v>50</v>
      </c>
      <c r="CA33" s="2" t="s">
        <v>25</v>
      </c>
      <c r="CB33" s="2" t="s">
        <v>27</v>
      </c>
      <c r="CI33" s="8" t="s">
        <v>32</v>
      </c>
      <c r="CJ33" s="19">
        <f ca="1">ROUND(ABS((BX41-BX42)/CJ32),2)</f>
        <v>44.5</v>
      </c>
      <c r="CK33" s="17" t="s">
        <v>55</v>
      </c>
      <c r="CM33" s="38" t="s">
        <v>23</v>
      </c>
      <c r="CN33" s="19">
        <f>BV33</f>
        <v>5</v>
      </c>
      <c r="CQ33" s="8" t="s">
        <v>57</v>
      </c>
      <c r="CR33" s="9">
        <v>50</v>
      </c>
      <c r="CS33" s="2" t="s">
        <v>25</v>
      </c>
      <c r="CT33" s="2" t="s">
        <v>27</v>
      </c>
      <c r="DA33" s="8" t="s">
        <v>32</v>
      </c>
      <c r="DB33" s="19">
        <f ca="1">ROUND(ABS((CP41-CP42)/DB32),2)</f>
        <v>44.5</v>
      </c>
      <c r="DC33" s="17" t="s">
        <v>55</v>
      </c>
      <c r="DE33" s="38" t="s">
        <v>23</v>
      </c>
      <c r="DF33" s="19">
        <f>CN33</f>
        <v>5</v>
      </c>
      <c r="DI33" s="8" t="s">
        <v>57</v>
      </c>
      <c r="DJ33" s="9">
        <v>60</v>
      </c>
      <c r="DK33" s="2" t="s">
        <v>25</v>
      </c>
      <c r="DL33" s="2" t="s">
        <v>27</v>
      </c>
      <c r="DS33" s="8" t="s">
        <v>32</v>
      </c>
      <c r="DT33" s="19">
        <f ca="1">ROUND(ABS((DH41-DH42)/DT32),2)</f>
        <v>44.5</v>
      </c>
      <c r="DU33" s="17" t="s">
        <v>55</v>
      </c>
    </row>
    <row r="34" spans="1:125" x14ac:dyDescent="0.35">
      <c r="E34" s="8" t="s">
        <v>28</v>
      </c>
      <c r="F34" s="42">
        <f>$N$4</f>
        <v>4</v>
      </c>
      <c r="G34" s="2" t="s">
        <v>25</v>
      </c>
      <c r="H34" s="2" t="s">
        <v>29</v>
      </c>
      <c r="O34" s="8" t="s">
        <v>33</v>
      </c>
      <c r="P34" s="19">
        <f ca="1">ROUND(ABS((E41-E42)/P32),2)</f>
        <v>6.42</v>
      </c>
      <c r="Q34" s="17" t="s">
        <v>55</v>
      </c>
      <c r="S34" s="38"/>
      <c r="W34" s="8" t="s">
        <v>28</v>
      </c>
      <c r="X34" s="42">
        <f>$N$4</f>
        <v>4</v>
      </c>
      <c r="Y34" s="2" t="s">
        <v>25</v>
      </c>
      <c r="Z34" s="2" t="s">
        <v>29</v>
      </c>
      <c r="AG34" s="8" t="s">
        <v>33</v>
      </c>
      <c r="AH34" s="19">
        <f ca="1">ROUND(ABS((W41-W42)/AH32),2)</f>
        <v>6.42</v>
      </c>
      <c r="AI34" s="17" t="s">
        <v>55</v>
      </c>
      <c r="AK34" s="38"/>
      <c r="AO34" s="8" t="s">
        <v>28</v>
      </c>
      <c r="AP34" s="42">
        <f>$N$4</f>
        <v>4</v>
      </c>
      <c r="AQ34" s="2" t="s">
        <v>25</v>
      </c>
      <c r="AR34" s="2" t="s">
        <v>29</v>
      </c>
      <c r="AY34" s="8" t="s">
        <v>33</v>
      </c>
      <c r="AZ34" s="19">
        <f ca="1">ROUND(ABS((AO41-AO42)/AZ32),2)</f>
        <v>13.46</v>
      </c>
      <c r="BA34" s="17" t="s">
        <v>55</v>
      </c>
      <c r="BC34" s="38"/>
      <c r="BG34" s="8" t="s">
        <v>28</v>
      </c>
      <c r="BH34" s="42">
        <f>$N$4</f>
        <v>4</v>
      </c>
      <c r="BI34" s="2" t="s">
        <v>25</v>
      </c>
      <c r="BJ34" s="2" t="s">
        <v>29</v>
      </c>
      <c r="BQ34" s="8" t="s">
        <v>33</v>
      </c>
      <c r="BR34" s="19">
        <f ca="1">ROUND(ABS((BG41-BG42)/BR32),2)</f>
        <v>26.15</v>
      </c>
      <c r="BS34" s="17" t="s">
        <v>55</v>
      </c>
      <c r="BU34" s="38"/>
      <c r="BY34" s="8" t="s">
        <v>28</v>
      </c>
      <c r="BZ34" s="42">
        <f>$N$4</f>
        <v>4</v>
      </c>
      <c r="CA34" s="2" t="s">
        <v>25</v>
      </c>
      <c r="CB34" s="2" t="s">
        <v>29</v>
      </c>
      <c r="CI34" s="8" t="s">
        <v>33</v>
      </c>
      <c r="CJ34" s="19">
        <f ca="1">ROUND(ABS((BY41-BY42)/CJ32),2)</f>
        <v>26.15</v>
      </c>
      <c r="CK34" s="17" t="s">
        <v>55</v>
      </c>
      <c r="CM34" s="38"/>
      <c r="CQ34" s="8" t="s">
        <v>28</v>
      </c>
      <c r="CR34" s="42">
        <f>$N$4</f>
        <v>4</v>
      </c>
      <c r="CS34" s="2" t="s">
        <v>25</v>
      </c>
      <c r="CT34" s="2" t="s">
        <v>29</v>
      </c>
      <c r="DA34" s="8" t="s">
        <v>33</v>
      </c>
      <c r="DB34" s="19">
        <f ca="1">ROUND(ABS((CQ41-CQ42)/DB32),2)</f>
        <v>26.15</v>
      </c>
      <c r="DC34" s="17" t="s">
        <v>55</v>
      </c>
      <c r="DE34" s="38"/>
      <c r="DI34" s="8" t="s">
        <v>28</v>
      </c>
      <c r="DJ34" s="42">
        <f>$N$4</f>
        <v>4</v>
      </c>
      <c r="DK34" s="2" t="s">
        <v>25</v>
      </c>
      <c r="DL34" s="2" t="s">
        <v>29</v>
      </c>
      <c r="DS34" s="8" t="s">
        <v>33</v>
      </c>
      <c r="DT34" s="19">
        <f ca="1">ROUND(ABS((DI41-DI42)/DT32),2)</f>
        <v>26.15</v>
      </c>
      <c r="DU34" s="17" t="s">
        <v>55</v>
      </c>
    </row>
    <row r="35" spans="1:125" x14ac:dyDescent="0.35">
      <c r="E35" s="8" t="s">
        <v>47</v>
      </c>
      <c r="F35" s="9">
        <v>15</v>
      </c>
      <c r="G35" s="2" t="s">
        <v>25</v>
      </c>
      <c r="H35" s="2" t="s">
        <v>49</v>
      </c>
      <c r="S35" s="38"/>
      <c r="W35" s="8" t="s">
        <v>47</v>
      </c>
      <c r="X35" s="9">
        <v>15</v>
      </c>
      <c r="Y35" s="2" t="s">
        <v>25</v>
      </c>
      <c r="Z35" s="2" t="s">
        <v>49</v>
      </c>
      <c r="AK35" s="38"/>
      <c r="AO35" s="8" t="s">
        <v>47</v>
      </c>
      <c r="AP35" s="9">
        <v>15</v>
      </c>
      <c r="AQ35" s="2" t="s">
        <v>25</v>
      </c>
      <c r="AR35" s="2" t="s">
        <v>49</v>
      </c>
      <c r="BC35" s="38"/>
      <c r="BG35" s="8" t="s">
        <v>47</v>
      </c>
      <c r="BH35" s="9">
        <v>15</v>
      </c>
      <c r="BI35" s="2" t="s">
        <v>25</v>
      </c>
      <c r="BJ35" s="2" t="s">
        <v>49</v>
      </c>
      <c r="BU35" s="38"/>
      <c r="BY35" s="8" t="s">
        <v>47</v>
      </c>
      <c r="BZ35" s="9">
        <v>35</v>
      </c>
      <c r="CA35" s="2" t="s">
        <v>25</v>
      </c>
      <c r="CB35" s="2" t="s">
        <v>49</v>
      </c>
      <c r="CM35" s="38"/>
      <c r="CQ35" s="8" t="s">
        <v>47</v>
      </c>
      <c r="CR35" s="9">
        <v>35</v>
      </c>
      <c r="CS35" s="2" t="s">
        <v>25</v>
      </c>
      <c r="CT35" s="2" t="s">
        <v>49</v>
      </c>
      <c r="DE35" s="38"/>
      <c r="DI35" s="8" t="s">
        <v>47</v>
      </c>
      <c r="DJ35" s="9">
        <v>35</v>
      </c>
      <c r="DK35" s="2" t="s">
        <v>25</v>
      </c>
      <c r="DL35" s="2" t="s">
        <v>49</v>
      </c>
    </row>
    <row r="36" spans="1:125" x14ac:dyDescent="0.35">
      <c r="E36" s="8" t="s">
        <v>48</v>
      </c>
      <c r="F36" s="9">
        <v>15</v>
      </c>
      <c r="G36" s="2" t="s">
        <v>25</v>
      </c>
      <c r="H36" s="2" t="s">
        <v>50</v>
      </c>
      <c r="S36" s="38"/>
      <c r="W36" s="8" t="s">
        <v>48</v>
      </c>
      <c r="X36" s="9">
        <v>15</v>
      </c>
      <c r="Y36" s="2" t="s">
        <v>25</v>
      </c>
      <c r="Z36" s="2" t="s">
        <v>50</v>
      </c>
      <c r="AK36" s="38"/>
      <c r="AO36" s="8" t="s">
        <v>48</v>
      </c>
      <c r="AP36" s="9">
        <v>15</v>
      </c>
      <c r="AQ36" s="2" t="s">
        <v>25</v>
      </c>
      <c r="AR36" s="2" t="s">
        <v>50</v>
      </c>
      <c r="BC36" s="38"/>
      <c r="BG36" s="8" t="s">
        <v>48</v>
      </c>
      <c r="BH36" s="9">
        <v>35</v>
      </c>
      <c r="BI36" s="2" t="s">
        <v>25</v>
      </c>
      <c r="BJ36" s="2" t="s">
        <v>50</v>
      </c>
      <c r="BU36" s="38"/>
      <c r="BY36" s="8" t="s">
        <v>48</v>
      </c>
      <c r="BZ36" s="9">
        <v>35</v>
      </c>
      <c r="CA36" s="2" t="s">
        <v>25</v>
      </c>
      <c r="CB36" s="2" t="s">
        <v>50</v>
      </c>
      <c r="CM36" s="38"/>
      <c r="CQ36" s="8" t="s">
        <v>48</v>
      </c>
      <c r="CR36" s="9">
        <v>15</v>
      </c>
      <c r="CS36" s="2" t="s">
        <v>25</v>
      </c>
      <c r="CT36" s="2" t="s">
        <v>50</v>
      </c>
      <c r="DE36" s="38"/>
      <c r="DI36" s="8" t="s">
        <v>48</v>
      </c>
      <c r="DJ36" s="9">
        <v>35</v>
      </c>
      <c r="DK36" s="2" t="s">
        <v>25</v>
      </c>
      <c r="DL36" s="2" t="s">
        <v>50</v>
      </c>
    </row>
    <row r="37" spans="1:125" x14ac:dyDescent="0.35">
      <c r="S37" s="38"/>
      <c r="AK37" s="38"/>
      <c r="BC37" s="38"/>
      <c r="BU37" s="38"/>
      <c r="CM37" s="38"/>
      <c r="DE37" s="38"/>
    </row>
    <row r="38" spans="1:125" x14ac:dyDescent="0.35">
      <c r="A38" s="2" t="s">
        <v>30</v>
      </c>
      <c r="D38" s="20" t="s">
        <v>32</v>
      </c>
      <c r="E38" s="20" t="s">
        <v>33</v>
      </c>
      <c r="F38" s="20" t="s">
        <v>34</v>
      </c>
      <c r="G38" s="20" t="s">
        <v>35</v>
      </c>
      <c r="H38" s="20" t="s">
        <v>36</v>
      </c>
      <c r="I38" s="20" t="s">
        <v>37</v>
      </c>
      <c r="J38" s="23" t="s">
        <v>39</v>
      </c>
      <c r="K38" s="23" t="s">
        <v>40</v>
      </c>
      <c r="L38" s="23" t="s">
        <v>41</v>
      </c>
      <c r="M38" s="23" t="s">
        <v>42</v>
      </c>
      <c r="N38" s="23" t="s">
        <v>53</v>
      </c>
      <c r="O38" s="20" t="s">
        <v>32</v>
      </c>
      <c r="P38" s="23" t="s">
        <v>51</v>
      </c>
      <c r="Q38" s="23" t="s">
        <v>52</v>
      </c>
      <c r="S38" s="38" t="s">
        <v>30</v>
      </c>
      <c r="V38" s="20" t="s">
        <v>32</v>
      </c>
      <c r="W38" s="20" t="s">
        <v>33</v>
      </c>
      <c r="X38" s="20" t="s">
        <v>34</v>
      </c>
      <c r="Y38" s="20" t="s">
        <v>35</v>
      </c>
      <c r="Z38" s="20" t="s">
        <v>36</v>
      </c>
      <c r="AA38" s="20" t="s">
        <v>37</v>
      </c>
      <c r="AB38" s="23" t="s">
        <v>39</v>
      </c>
      <c r="AC38" s="23" t="s">
        <v>40</v>
      </c>
      <c r="AD38" s="23" t="s">
        <v>41</v>
      </c>
      <c r="AE38" s="23" t="s">
        <v>42</v>
      </c>
      <c r="AF38" s="23" t="s">
        <v>53</v>
      </c>
      <c r="AG38" s="20" t="s">
        <v>32</v>
      </c>
      <c r="AH38" s="23" t="s">
        <v>51</v>
      </c>
      <c r="AI38" s="23" t="s">
        <v>52</v>
      </c>
      <c r="AK38" s="38" t="s">
        <v>30</v>
      </c>
      <c r="AN38" s="20" t="s">
        <v>32</v>
      </c>
      <c r="AO38" s="20" t="s">
        <v>33</v>
      </c>
      <c r="AP38" s="20" t="s">
        <v>34</v>
      </c>
      <c r="AQ38" s="20" t="s">
        <v>35</v>
      </c>
      <c r="AR38" s="20" t="s">
        <v>36</v>
      </c>
      <c r="AS38" s="20" t="s">
        <v>37</v>
      </c>
      <c r="AT38" s="23" t="s">
        <v>39</v>
      </c>
      <c r="AU38" s="23" t="s">
        <v>40</v>
      </c>
      <c r="AV38" s="23" t="s">
        <v>41</v>
      </c>
      <c r="AW38" s="23" t="s">
        <v>42</v>
      </c>
      <c r="AX38" s="23" t="s">
        <v>53</v>
      </c>
      <c r="AY38" s="20" t="s">
        <v>32</v>
      </c>
      <c r="AZ38" s="23" t="s">
        <v>51</v>
      </c>
      <c r="BA38" s="23" t="s">
        <v>52</v>
      </c>
      <c r="BC38" s="38" t="s">
        <v>30</v>
      </c>
      <c r="BF38" s="20" t="s">
        <v>32</v>
      </c>
      <c r="BG38" s="20" t="s">
        <v>33</v>
      </c>
      <c r="BH38" s="20" t="s">
        <v>34</v>
      </c>
      <c r="BI38" s="20" t="s">
        <v>35</v>
      </c>
      <c r="BJ38" s="20" t="s">
        <v>36</v>
      </c>
      <c r="BK38" s="20" t="s">
        <v>37</v>
      </c>
      <c r="BL38" s="23" t="s">
        <v>39</v>
      </c>
      <c r="BM38" s="23" t="s">
        <v>40</v>
      </c>
      <c r="BN38" s="23" t="s">
        <v>41</v>
      </c>
      <c r="BO38" s="23" t="s">
        <v>42</v>
      </c>
      <c r="BP38" s="23" t="s">
        <v>53</v>
      </c>
      <c r="BQ38" s="20" t="s">
        <v>32</v>
      </c>
      <c r="BR38" s="23" t="s">
        <v>51</v>
      </c>
      <c r="BS38" s="23" t="s">
        <v>52</v>
      </c>
      <c r="BU38" s="38" t="s">
        <v>30</v>
      </c>
      <c r="BX38" s="20" t="s">
        <v>32</v>
      </c>
      <c r="BY38" s="20" t="s">
        <v>33</v>
      </c>
      <c r="BZ38" s="20" t="s">
        <v>34</v>
      </c>
      <c r="CA38" s="20" t="s">
        <v>35</v>
      </c>
      <c r="CB38" s="20" t="s">
        <v>36</v>
      </c>
      <c r="CC38" s="20" t="s">
        <v>37</v>
      </c>
      <c r="CD38" s="23" t="s">
        <v>39</v>
      </c>
      <c r="CE38" s="23" t="s">
        <v>40</v>
      </c>
      <c r="CF38" s="23" t="s">
        <v>41</v>
      </c>
      <c r="CG38" s="23" t="s">
        <v>42</v>
      </c>
      <c r="CH38" s="23" t="s">
        <v>53</v>
      </c>
      <c r="CI38" s="20" t="s">
        <v>32</v>
      </c>
      <c r="CJ38" s="23" t="s">
        <v>51</v>
      </c>
      <c r="CK38" s="23" t="s">
        <v>52</v>
      </c>
      <c r="CM38" s="38" t="s">
        <v>30</v>
      </c>
      <c r="CP38" s="20" t="s">
        <v>32</v>
      </c>
      <c r="CQ38" s="20" t="s">
        <v>33</v>
      </c>
      <c r="CR38" s="20" t="s">
        <v>34</v>
      </c>
      <c r="CS38" s="20" t="s">
        <v>35</v>
      </c>
      <c r="CT38" s="20" t="s">
        <v>36</v>
      </c>
      <c r="CU38" s="20" t="s">
        <v>37</v>
      </c>
      <c r="CV38" s="23" t="s">
        <v>39</v>
      </c>
      <c r="CW38" s="23" t="s">
        <v>40</v>
      </c>
      <c r="CX38" s="23" t="s">
        <v>41</v>
      </c>
      <c r="CY38" s="23" t="s">
        <v>42</v>
      </c>
      <c r="CZ38" s="23" t="s">
        <v>53</v>
      </c>
      <c r="DA38" s="20" t="s">
        <v>32</v>
      </c>
      <c r="DB38" s="23" t="s">
        <v>51</v>
      </c>
      <c r="DC38" s="23" t="s">
        <v>52</v>
      </c>
      <c r="DE38" s="38" t="s">
        <v>30</v>
      </c>
      <c r="DH38" s="20" t="s">
        <v>32</v>
      </c>
      <c r="DI38" s="20" t="s">
        <v>33</v>
      </c>
      <c r="DJ38" s="20" t="s">
        <v>34</v>
      </c>
      <c r="DK38" s="20" t="s">
        <v>35</v>
      </c>
      <c r="DL38" s="20" t="s">
        <v>36</v>
      </c>
      <c r="DM38" s="20" t="s">
        <v>37</v>
      </c>
      <c r="DN38" s="23" t="s">
        <v>39</v>
      </c>
      <c r="DO38" s="23" t="s">
        <v>40</v>
      </c>
      <c r="DP38" s="23" t="s">
        <v>41</v>
      </c>
      <c r="DQ38" s="23" t="s">
        <v>42</v>
      </c>
      <c r="DR38" s="23" t="s">
        <v>53</v>
      </c>
      <c r="DS38" s="20" t="s">
        <v>32</v>
      </c>
      <c r="DT38" s="23" t="s">
        <v>51</v>
      </c>
      <c r="DU38" s="23" t="s">
        <v>52</v>
      </c>
    </row>
    <row r="39" spans="1:125" x14ac:dyDescent="0.35">
      <c r="A39" s="8" t="s">
        <v>31</v>
      </c>
      <c r="B39" s="8">
        <f>($H$2-B33)*4+1</f>
        <v>1</v>
      </c>
      <c r="C39" s="8" t="s">
        <v>11</v>
      </c>
      <c r="D39" s="6">
        <f ca="1">INDEX(E$7:E$30,B39,1)</f>
        <v>-17.024999999999999</v>
      </c>
      <c r="E39" s="6">
        <f ca="1">INDEX(F$7:F$30,B39,1)</f>
        <v>-10.348000000000001</v>
      </c>
      <c r="F39" s="6">
        <f ca="1">INDEX(G$7:G$30,B39,1)</f>
        <v>6.2249999999999996</v>
      </c>
      <c r="G39" s="6">
        <f ca="1">INDEX(H$7:H$30,B39,1)</f>
        <v>0.69199999999999995</v>
      </c>
      <c r="H39" s="6">
        <f ca="1">INDEX(I$7:I$30,B39,1)</f>
        <v>7.6999999999999999E-2</v>
      </c>
      <c r="I39" s="6">
        <f ca="1">INDEX(J$7:J$30,B39,1)</f>
        <v>0.113</v>
      </c>
      <c r="J39" s="24">
        <f ca="1">(ABS(F39)+ABS(H39))*SIGN(F39)</f>
        <v>6.3019999999999996</v>
      </c>
      <c r="K39" s="24">
        <f ca="1">(ABS(G39)+ABS(I39))*SIGN(G39)</f>
        <v>0.80499999999999994</v>
      </c>
      <c r="L39" s="24">
        <f ca="1">(ABS(J39)+0.3*ABS(K39))*SIGN(J39)</f>
        <v>6.5434999999999999</v>
      </c>
      <c r="M39" s="24">
        <f t="shared" ref="M39:M42" ca="1" si="14">(ABS(K39)+0.3*ABS(J39))*SIGN(K39)</f>
        <v>2.6955999999999998</v>
      </c>
      <c r="N39" s="24">
        <f ca="1">IF($C$2&lt;=$C$3,L39,M39)</f>
        <v>6.5434999999999999</v>
      </c>
      <c r="O39" s="48">
        <f ca="1">D39</f>
        <v>-17.024999999999999</v>
      </c>
      <c r="P39" s="48">
        <f ca="1">E39+N39</f>
        <v>-3.8045000000000009</v>
      </c>
      <c r="Q39" s="48">
        <f ca="1">E39-N39</f>
        <v>-16.891500000000001</v>
      </c>
      <c r="S39" s="39" t="s">
        <v>31</v>
      </c>
      <c r="T39" s="8">
        <f>($H$2-T33)*4+1</f>
        <v>1</v>
      </c>
      <c r="U39" s="8" t="s">
        <v>11</v>
      </c>
      <c r="V39" s="6">
        <f ca="1">INDEX(W$7:W$30,T39,1)</f>
        <v>-14.097</v>
      </c>
      <c r="W39" s="6">
        <f ca="1">INDEX(X$7:X$30,T39,1)</f>
        <v>-8.5459999999999994</v>
      </c>
      <c r="X39" s="6">
        <f ca="1">INDEX(Y$7:Y$30,T39,1)</f>
        <v>6.3179999999999996</v>
      </c>
      <c r="Y39" s="6">
        <f ca="1">INDEX(Z$7:Z$30,T39,1)</f>
        <v>0.70299999999999996</v>
      </c>
      <c r="Z39" s="6">
        <f ca="1">INDEX(AA$7:AA$30,T39,1)</f>
        <v>7.8E-2</v>
      </c>
      <c r="AA39" s="6">
        <f ca="1">INDEX(AB$7:AB$30,T39,1)</f>
        <v>0.115</v>
      </c>
      <c r="AB39" s="24">
        <f ca="1">(ABS(X39)+ABS(Z39))*SIGN(X39)</f>
        <v>6.3959999999999999</v>
      </c>
      <c r="AC39" s="24">
        <f ca="1">(ABS(Y39)+ABS(AA39))*SIGN(Y39)</f>
        <v>0.81799999999999995</v>
      </c>
      <c r="AD39" s="24">
        <f ca="1">(ABS(AB39)+0.3*ABS(AC39))*SIGN(AB39)</f>
        <v>6.6414</v>
      </c>
      <c r="AE39" s="24">
        <f t="shared" ref="AE39:AE42" ca="1" si="15">(ABS(AC39)+0.3*ABS(AB39))*SIGN(AC39)</f>
        <v>2.7367999999999997</v>
      </c>
      <c r="AF39" s="24">
        <f ca="1">IF($C$2&lt;=$C$3,AD39,AE39)</f>
        <v>6.6414</v>
      </c>
      <c r="AG39" s="48">
        <f ca="1">V39</f>
        <v>-14.097</v>
      </c>
      <c r="AH39" s="48">
        <f ca="1">W39+AF39</f>
        <v>-1.9045999999999994</v>
      </c>
      <c r="AI39" s="48">
        <f ca="1">W39-AF39</f>
        <v>-15.1874</v>
      </c>
      <c r="AK39" s="39" t="s">
        <v>31</v>
      </c>
      <c r="AL39" s="8">
        <f>($H$2-AL33)*4+1</f>
        <v>1</v>
      </c>
      <c r="AM39" s="8" t="s">
        <v>11</v>
      </c>
      <c r="AN39" s="6">
        <f ca="1">INDEX(AO$7:AO$30,AL39,1)</f>
        <v>-17.748999999999999</v>
      </c>
      <c r="AO39" s="6">
        <f ca="1">INDEX(AP$7:AP$30,AL39,1)</f>
        <v>-10.773</v>
      </c>
      <c r="AP39" s="6">
        <f ca="1">INDEX(AQ$7:AQ$30,AL39,1)</f>
        <v>9.09</v>
      </c>
      <c r="AQ39" s="6">
        <f ca="1">INDEX(AR$7:AR$30,AL39,1)</f>
        <v>1.0269999999999999</v>
      </c>
      <c r="AR39" s="6">
        <f ca="1">INDEX(AS$7:AS$30,AL39,1)</f>
        <v>0.11700000000000001</v>
      </c>
      <c r="AS39" s="6">
        <f ca="1">INDEX(AT$7:AT$30,AL39,1)</f>
        <v>0.17199999999999999</v>
      </c>
      <c r="AT39" s="24">
        <f ca="1">(ABS(AP39)+ABS(AR39))*SIGN(AP39)</f>
        <v>9.2070000000000007</v>
      </c>
      <c r="AU39" s="24">
        <f ca="1">(ABS(AQ39)+ABS(AS39))*SIGN(AQ39)</f>
        <v>1.1989999999999998</v>
      </c>
      <c r="AV39" s="24">
        <f ca="1">(ABS(AT39)+0.3*ABS(AU39))*SIGN(AT39)</f>
        <v>9.5667000000000009</v>
      </c>
      <c r="AW39" s="24">
        <f t="shared" ref="AW39:AW42" ca="1" si="16">(ABS(AU39)+0.3*ABS(AT39))*SIGN(AU39)</f>
        <v>3.9611000000000001</v>
      </c>
      <c r="AX39" s="24">
        <f ca="1">IF($C$2&lt;=$C$3,AV39,AW39)</f>
        <v>9.5667000000000009</v>
      </c>
      <c r="AY39" s="48">
        <f ca="1">AN39</f>
        <v>-17.748999999999999</v>
      </c>
      <c r="AZ39" s="48">
        <f ca="1">AO39+AX39</f>
        <v>-1.2062999999999988</v>
      </c>
      <c r="BA39" s="48">
        <f ca="1">AO39-AX39</f>
        <v>-20.339700000000001</v>
      </c>
      <c r="BC39" s="39" t="s">
        <v>31</v>
      </c>
      <c r="BD39" s="8">
        <f>($H$2-BD33)*4+1</f>
        <v>1</v>
      </c>
      <c r="BE39" s="8" t="s">
        <v>11</v>
      </c>
      <c r="BF39" s="6">
        <f ca="1">INDEX(BG$7:BG$30,BD39,1)</f>
        <v>-32.003999999999998</v>
      </c>
      <c r="BG39" s="6">
        <f ca="1">INDEX(BH$7:BH$30,BD39,1)</f>
        <v>-19.021999999999998</v>
      </c>
      <c r="BH39" s="6">
        <f ca="1">INDEX(BI$7:BI$30,BD39,1)</f>
        <v>18.779</v>
      </c>
      <c r="BI39" s="6">
        <f ca="1">INDEX(BJ$7:BJ$30,BD39,1)</f>
        <v>2.0739999999999998</v>
      </c>
      <c r="BJ39" s="6">
        <f ca="1">INDEX(BK$7:BK$30,BD39,1)</f>
        <v>0.224</v>
      </c>
      <c r="BK39" s="6">
        <f ca="1">INDEX(BL$7:BL$30,BD39,1)</f>
        <v>0.32900000000000001</v>
      </c>
      <c r="BL39" s="24">
        <f ca="1">(ABS(BH39)+ABS(BJ39))*SIGN(BH39)</f>
        <v>19.003</v>
      </c>
      <c r="BM39" s="24">
        <f ca="1">(ABS(BI39)+ABS(BK39))*SIGN(BI39)</f>
        <v>2.403</v>
      </c>
      <c r="BN39" s="24">
        <f ca="1">(ABS(BL39)+0.3*ABS(BM39))*SIGN(BL39)</f>
        <v>19.7239</v>
      </c>
      <c r="BO39" s="24">
        <f t="shared" ref="BO39:BO42" ca="1" si="17">(ABS(BM39)+0.3*ABS(BL39))*SIGN(BM39)</f>
        <v>8.1038999999999994</v>
      </c>
      <c r="BP39" s="24">
        <f ca="1">IF($C$2&lt;=$C$3,BN39,BO39)</f>
        <v>19.7239</v>
      </c>
      <c r="BQ39" s="48">
        <f ca="1">BF39</f>
        <v>-32.003999999999998</v>
      </c>
      <c r="BR39" s="48">
        <f ca="1">BG39+BP39</f>
        <v>0.70190000000000197</v>
      </c>
      <c r="BS39" s="48">
        <f ca="1">BG39-BP39</f>
        <v>-38.745899999999999</v>
      </c>
      <c r="BU39" s="39" t="s">
        <v>31</v>
      </c>
      <c r="BV39" s="8">
        <f>($H$2-BV33)*4+1</f>
        <v>1</v>
      </c>
      <c r="BW39" s="8" t="s">
        <v>11</v>
      </c>
      <c r="BX39" s="6">
        <f ca="1">INDEX(BY$7:BY$30,BV39,1)</f>
        <v>-61.972000000000001</v>
      </c>
      <c r="BY39" s="6">
        <f ca="1">INDEX(BZ$7:BZ$30,BV39,1)</f>
        <v>-36.395000000000003</v>
      </c>
      <c r="BZ39" s="6">
        <f ca="1">INDEX(CA$7:CA$30,BV39,1)</f>
        <v>37.985999999999997</v>
      </c>
      <c r="CA39" s="6">
        <f ca="1">INDEX(CB$7:CB$30,BV39,1)</f>
        <v>4.24</v>
      </c>
      <c r="CB39" s="6">
        <f ca="1">INDEX(CC$7:CC$30,BV39,1)</f>
        <v>0.47299999999999998</v>
      </c>
      <c r="CC39" s="6">
        <f ca="1">INDEX(CD$7:CD$30,BV39,1)</f>
        <v>0.69599999999999995</v>
      </c>
      <c r="CD39" s="24">
        <f ca="1">(ABS(BZ39)+ABS(CB39))*SIGN(BZ39)</f>
        <v>38.458999999999996</v>
      </c>
      <c r="CE39" s="24">
        <f ca="1">(ABS(CA39)+ABS(CC39))*SIGN(CA39)</f>
        <v>4.9359999999999999</v>
      </c>
      <c r="CF39" s="24">
        <f ca="1">(ABS(CD39)+0.3*ABS(CE39))*SIGN(CD39)</f>
        <v>39.939799999999998</v>
      </c>
      <c r="CG39" s="24">
        <f t="shared" ref="CG39:CG42" ca="1" si="18">(ABS(CE39)+0.3*ABS(CD39))*SIGN(CE39)</f>
        <v>16.473700000000001</v>
      </c>
      <c r="CH39" s="24">
        <f ca="1">IF($C$2&lt;=$C$3,CF39,CG39)</f>
        <v>39.939799999999998</v>
      </c>
      <c r="CI39" s="48">
        <f ca="1">BX39</f>
        <v>-61.972000000000001</v>
      </c>
      <c r="CJ39" s="48">
        <f ca="1">BY39+CH39</f>
        <v>3.5447999999999951</v>
      </c>
      <c r="CK39" s="48">
        <f ca="1">BY39-CH39</f>
        <v>-76.334800000000001</v>
      </c>
      <c r="CM39" s="39" t="s">
        <v>31</v>
      </c>
      <c r="CN39" s="8">
        <f>($H$2-CN33)*4+1</f>
        <v>1</v>
      </c>
      <c r="CO39" s="8" t="s">
        <v>11</v>
      </c>
      <c r="CP39" s="6">
        <f ca="1">INDEX(CQ$7:CQ$30,CN39,1)</f>
        <v>-39.085000000000001</v>
      </c>
      <c r="CQ39" s="6">
        <f ca="1">INDEX(CR$7:CR$30,CN39,1)</f>
        <v>-22.742000000000001</v>
      </c>
      <c r="CR39" s="6">
        <f ca="1">INDEX(CS$7:CS$30,CN39,1)</f>
        <v>28.323</v>
      </c>
      <c r="CS39" s="6">
        <f ca="1">INDEX(CT$7:CT$30,CN39,1)</f>
        <v>3.1339999999999999</v>
      </c>
      <c r="CT39" s="6">
        <f ca="1">INDEX(CU$7:CU$30,CN39,1)</f>
        <v>0.34100000000000003</v>
      </c>
      <c r="CU39" s="6">
        <f ca="1">INDEX(CV$7:CV$30,CN39,1)</f>
        <v>0.502</v>
      </c>
      <c r="CV39" s="24">
        <f ca="1">(ABS(CR39)+ABS(CT39))*SIGN(CR39)</f>
        <v>28.664000000000001</v>
      </c>
      <c r="CW39" s="24">
        <f ca="1">(ABS(CS39)+ABS(CU39))*SIGN(CS39)</f>
        <v>3.6360000000000001</v>
      </c>
      <c r="CX39" s="24">
        <f ca="1">(ABS(CV39)+0.3*ABS(CW39))*SIGN(CV39)</f>
        <v>29.754800000000003</v>
      </c>
      <c r="CY39" s="24">
        <f t="shared" ref="CY39:CY42" ca="1" si="19">(ABS(CW39)+0.3*ABS(CV39))*SIGN(CW39)</f>
        <v>12.235199999999999</v>
      </c>
      <c r="CZ39" s="24">
        <f ca="1">IF($C$2&lt;=$C$3,CX39,CY39)</f>
        <v>29.754800000000003</v>
      </c>
      <c r="DA39" s="48">
        <f ca="1">CP39</f>
        <v>-39.085000000000001</v>
      </c>
      <c r="DB39" s="48">
        <f ca="1">CQ39+CZ39</f>
        <v>7.0128000000000021</v>
      </c>
      <c r="DC39" s="48">
        <f ca="1">CQ39-CZ39</f>
        <v>-52.496800000000007</v>
      </c>
      <c r="DE39" s="39" t="s">
        <v>31</v>
      </c>
      <c r="DF39" s="8">
        <f>($H$2-DF33)*4+1</f>
        <v>1</v>
      </c>
      <c r="DG39" s="8" t="s">
        <v>11</v>
      </c>
      <c r="DH39" s="6">
        <f ca="1">INDEX(DI$7:DI$30,DF39,1)</f>
        <v>-39.085000000000001</v>
      </c>
      <c r="DI39" s="6">
        <f ca="1">INDEX(DJ$7:DJ$30,DF39,1)</f>
        <v>-22.742000000000001</v>
      </c>
      <c r="DJ39" s="6">
        <f ca="1">INDEX(DK$7:DK$30,DF39,1)</f>
        <v>28.323</v>
      </c>
      <c r="DK39" s="6">
        <f ca="1">INDEX(DL$7:DL$30,DF39,1)</f>
        <v>3.1339999999999999</v>
      </c>
      <c r="DL39" s="6">
        <f ca="1">INDEX(DM$7:DM$30,DF39,1)</f>
        <v>0.34100000000000003</v>
      </c>
      <c r="DM39" s="6">
        <f ca="1">INDEX(DN$7:DN$30,DF39,1)</f>
        <v>0.502</v>
      </c>
      <c r="DN39" s="24">
        <f ca="1">(ABS(DJ39)+ABS(DL39))*SIGN(DJ39)</f>
        <v>28.664000000000001</v>
      </c>
      <c r="DO39" s="24">
        <f ca="1">(ABS(DK39)+ABS(DM39))*SIGN(DK39)</f>
        <v>3.6360000000000001</v>
      </c>
      <c r="DP39" s="24">
        <f ca="1">(ABS(DN39)+0.3*ABS(DO39))*SIGN(DN39)</f>
        <v>29.754800000000003</v>
      </c>
      <c r="DQ39" s="24">
        <f t="shared" ref="DQ39:DQ42" ca="1" si="20">(ABS(DO39)+0.3*ABS(DN39))*SIGN(DO39)</f>
        <v>12.235199999999999</v>
      </c>
      <c r="DR39" s="24">
        <f ca="1">IF($C$2&lt;=$C$3,DP39,DQ39)</f>
        <v>29.754800000000003</v>
      </c>
      <c r="DS39" s="48">
        <f ca="1">DH39</f>
        <v>-39.085000000000001</v>
      </c>
      <c r="DT39" s="48">
        <f ca="1">DI39+DR39</f>
        <v>7.0128000000000021</v>
      </c>
      <c r="DU39" s="48">
        <f ca="1">DI39-DR39</f>
        <v>-52.496800000000007</v>
      </c>
    </row>
    <row r="40" spans="1:125" x14ac:dyDescent="0.35">
      <c r="B40" s="8">
        <f>B39+1</f>
        <v>2</v>
      </c>
      <c r="C40" s="8" t="s">
        <v>10</v>
      </c>
      <c r="D40" s="6">
        <f ca="1">INDEX(E$7:E$30,B40,1)</f>
        <v>-19.696000000000002</v>
      </c>
      <c r="E40" s="6">
        <f ca="1">INDEX(F$7:F$30,B40,1)</f>
        <v>-11.957000000000001</v>
      </c>
      <c r="F40" s="6">
        <f ca="1">INDEX(G$7:G$30,B40,1)</f>
        <v>-5.74</v>
      </c>
      <c r="G40" s="6">
        <f ca="1">INDEX(H$7:H$30,B40,1)</f>
        <v>-0.63900000000000001</v>
      </c>
      <c r="H40" s="6">
        <f ca="1">INDEX(I$7:I$30,B40,1)</f>
        <v>-7.0999999999999994E-2</v>
      </c>
      <c r="I40" s="6">
        <f ca="1">INDEX(J$7:J$30,B40,1)</f>
        <v>-0.104</v>
      </c>
      <c r="J40" s="24">
        <f t="shared" ref="J40:K42" ca="1" si="21">(ABS(F40)+ABS(H40))*SIGN(F40)</f>
        <v>-5.8109999999999999</v>
      </c>
      <c r="K40" s="24">
        <f t="shared" ca="1" si="21"/>
        <v>-0.74299999999999999</v>
      </c>
      <c r="L40" s="24">
        <f t="shared" ref="L40:L42" ca="1" si="22">(ABS(J40)+0.3*ABS(K40))*SIGN(J40)</f>
        <v>-6.0339</v>
      </c>
      <c r="M40" s="24">
        <f t="shared" ca="1" si="14"/>
        <v>-2.4863</v>
      </c>
      <c r="N40" s="24">
        <f ca="1">IF($C$2&lt;=$C$3,L40,M40)</f>
        <v>-6.0339</v>
      </c>
      <c r="O40" s="48">
        <f t="shared" ref="O40:O42" ca="1" si="23">D40</f>
        <v>-19.696000000000002</v>
      </c>
      <c r="P40" s="48">
        <f t="shared" ref="P40:P42" ca="1" si="24">E40+N40</f>
        <v>-17.9909</v>
      </c>
      <c r="Q40" s="48">
        <f t="shared" ref="Q40:Q42" ca="1" si="25">E40-N40</f>
        <v>-5.9231000000000007</v>
      </c>
      <c r="S40" s="38"/>
      <c r="T40" s="8">
        <f>T39+1</f>
        <v>2</v>
      </c>
      <c r="U40" s="8" t="s">
        <v>10</v>
      </c>
      <c r="V40" s="6">
        <f ca="1">INDEX(W$7:W$30,T40,1)</f>
        <v>-12.436</v>
      </c>
      <c r="W40" s="6">
        <f ca="1">INDEX(X$7:X$30,T40,1)</f>
        <v>-7.5730000000000004</v>
      </c>
      <c r="X40" s="6">
        <f ca="1">INDEX(Y$7:Y$30,T40,1)</f>
        <v>-5.9820000000000002</v>
      </c>
      <c r="Y40" s="6">
        <f ca="1">INDEX(Z$7:Z$30,T40,1)</f>
        <v>-0.66400000000000003</v>
      </c>
      <c r="Z40" s="6">
        <f ca="1">INDEX(AA$7:AA$30,T40,1)</f>
        <v>-7.2999999999999995E-2</v>
      </c>
      <c r="AA40" s="6">
        <f ca="1">INDEX(AB$7:AB$30,T40,1)</f>
        <v>-0.108</v>
      </c>
      <c r="AB40" s="24">
        <f t="shared" ref="AB40:AC42" ca="1" si="26">(ABS(X40)+ABS(Z40))*SIGN(X40)</f>
        <v>-6.0550000000000006</v>
      </c>
      <c r="AC40" s="24">
        <f t="shared" ca="1" si="26"/>
        <v>-0.77200000000000002</v>
      </c>
      <c r="AD40" s="24">
        <f t="shared" ref="AD40:AD42" ca="1" si="27">(ABS(AB40)+0.3*ABS(AC40))*SIGN(AB40)</f>
        <v>-6.2866000000000009</v>
      </c>
      <c r="AE40" s="24">
        <f t="shared" ca="1" si="15"/>
        <v>-2.5884999999999998</v>
      </c>
      <c r="AF40" s="24">
        <f ca="1">IF($C$2&lt;=$C$3,AD40,AE40)</f>
        <v>-6.2866000000000009</v>
      </c>
      <c r="AG40" s="48">
        <f t="shared" ref="AG40:AG42" ca="1" si="28">V40</f>
        <v>-12.436</v>
      </c>
      <c r="AH40" s="48">
        <f t="shared" ref="AH40:AH42" ca="1" si="29">W40+AF40</f>
        <v>-13.8596</v>
      </c>
      <c r="AI40" s="48">
        <f t="shared" ref="AI40:AI42" ca="1" si="30">W40-AF40</f>
        <v>-1.2863999999999995</v>
      </c>
      <c r="AK40" s="38"/>
      <c r="AL40" s="8">
        <f>AL39+1</f>
        <v>2</v>
      </c>
      <c r="AM40" s="8" t="s">
        <v>10</v>
      </c>
      <c r="AN40" s="6">
        <f ca="1">INDEX(AO$7:AO$30,AL40,1)</f>
        <v>-16.951000000000001</v>
      </c>
      <c r="AO40" s="6">
        <f ca="1">INDEX(AP$7:AP$30,AL40,1)</f>
        <v>-10.282</v>
      </c>
      <c r="AP40" s="6">
        <f ca="1">INDEX(AQ$7:AQ$30,AL40,1)</f>
        <v>-8.266</v>
      </c>
      <c r="AQ40" s="6">
        <f ca="1">INDEX(AR$7:AR$30,AL40,1)</f>
        <v>-0.94099999999999995</v>
      </c>
      <c r="AR40" s="6">
        <f ca="1">INDEX(AS$7:AS$30,AL40,1)</f>
        <v>-0.108</v>
      </c>
      <c r="AS40" s="6">
        <f ca="1">INDEX(AT$7:AT$30,AL40,1)</f>
        <v>-0.159</v>
      </c>
      <c r="AT40" s="24">
        <f t="shared" ref="AT40:AU42" ca="1" si="31">(ABS(AP40)+ABS(AR40))*SIGN(AP40)</f>
        <v>-8.3740000000000006</v>
      </c>
      <c r="AU40" s="24">
        <f t="shared" ca="1" si="31"/>
        <v>-1.0999999999999999</v>
      </c>
      <c r="AV40" s="24">
        <f t="shared" ref="AV40:AV42" ca="1" si="32">(ABS(AT40)+0.3*ABS(AU40))*SIGN(AT40)</f>
        <v>-8.7040000000000006</v>
      </c>
      <c r="AW40" s="24">
        <f t="shared" ca="1" si="16"/>
        <v>-3.6121999999999996</v>
      </c>
      <c r="AX40" s="24">
        <f ca="1">IF($C$2&lt;=$C$3,AV40,AW40)</f>
        <v>-8.7040000000000006</v>
      </c>
      <c r="AY40" s="48">
        <f t="shared" ref="AY40:AY42" ca="1" si="33">AN40</f>
        <v>-16.951000000000001</v>
      </c>
      <c r="AZ40" s="48">
        <f t="shared" ref="AZ40:AZ42" ca="1" si="34">AO40+AX40</f>
        <v>-18.986000000000001</v>
      </c>
      <c r="BA40" s="48">
        <f t="shared" ref="BA40:BA42" ca="1" si="35">AO40-AX40</f>
        <v>-1.5779999999999994</v>
      </c>
      <c r="BC40" s="38"/>
      <c r="BD40" s="8">
        <f>BD39+1</f>
        <v>2</v>
      </c>
      <c r="BE40" s="8" t="s">
        <v>10</v>
      </c>
      <c r="BF40" s="6">
        <f ca="1">INDEX(BG$7:BG$30,BD40,1)</f>
        <v>-36.078000000000003</v>
      </c>
      <c r="BG40" s="6">
        <f ca="1">INDEX(BH$7:BH$30,BD40,1)</f>
        <v>-21.111000000000001</v>
      </c>
      <c r="BH40" s="6">
        <f ca="1">INDEX(BI$7:BI$30,BD40,1)</f>
        <v>-27.734000000000002</v>
      </c>
      <c r="BI40" s="6">
        <f ca="1">INDEX(BJ$7:BJ$30,BD40,1)</f>
        <v>-3.0609999999999999</v>
      </c>
      <c r="BJ40" s="6">
        <f ca="1">INDEX(BK$7:BK$30,BD40,1)</f>
        <v>-0.33</v>
      </c>
      <c r="BK40" s="6">
        <f ca="1">INDEX(BL$7:BL$30,BD40,1)</f>
        <v>-0.48599999999999999</v>
      </c>
      <c r="BL40" s="24">
        <f t="shared" ref="BL40:BM42" ca="1" si="36">(ABS(BH40)+ABS(BJ40))*SIGN(BH40)</f>
        <v>-28.064</v>
      </c>
      <c r="BM40" s="24">
        <f t="shared" ca="1" si="36"/>
        <v>-3.5469999999999997</v>
      </c>
      <c r="BN40" s="24">
        <f t="shared" ref="BN40:BN42" ca="1" si="37">(ABS(BL40)+0.3*ABS(BM40))*SIGN(BL40)</f>
        <v>-29.1281</v>
      </c>
      <c r="BO40" s="24">
        <f t="shared" ca="1" si="17"/>
        <v>-11.966200000000001</v>
      </c>
      <c r="BP40" s="24">
        <f ca="1">IF($C$2&lt;=$C$3,BN40,BO40)</f>
        <v>-29.1281</v>
      </c>
      <c r="BQ40" s="48">
        <f t="shared" ref="BQ40:BQ42" ca="1" si="38">BF40</f>
        <v>-36.078000000000003</v>
      </c>
      <c r="BR40" s="48">
        <f t="shared" ref="BR40:BR42" ca="1" si="39">BG40+BP40</f>
        <v>-50.239100000000001</v>
      </c>
      <c r="BS40" s="48">
        <f t="shared" ref="BS40:BS42" ca="1" si="40">BG40-BP40</f>
        <v>8.0170999999999992</v>
      </c>
      <c r="BU40" s="38"/>
      <c r="BV40" s="8">
        <f>BV39+1</f>
        <v>2</v>
      </c>
      <c r="BW40" s="8" t="s">
        <v>10</v>
      </c>
      <c r="BX40" s="6">
        <f ca="1">INDEX(BY$7:BY$30,BV40,1)</f>
        <v>-63.722000000000001</v>
      </c>
      <c r="BY40" s="6">
        <f ca="1">INDEX(BZ$7:BZ$30,BV40,1)</f>
        <v>-37.442999999999998</v>
      </c>
      <c r="BZ40" s="6">
        <f ca="1">INDEX(CA$7:CA$30,BV40,1)</f>
        <v>-37.869</v>
      </c>
      <c r="CA40" s="6">
        <f ca="1">INDEX(CB$7:CB$30,BV40,1)</f>
        <v>-4.226</v>
      </c>
      <c r="CB40" s="6">
        <f ca="1">INDEX(CC$7:CC$30,BV40,1)</f>
        <v>-0.47099999999999997</v>
      </c>
      <c r="CC40" s="6">
        <f ca="1">INDEX(CD$7:CD$30,BV40,1)</f>
        <v>-0.69299999999999995</v>
      </c>
      <c r="CD40" s="24">
        <f t="shared" ref="CD40:CE42" ca="1" si="41">(ABS(BZ40)+ABS(CB40))*SIGN(BZ40)</f>
        <v>-38.339999999999996</v>
      </c>
      <c r="CE40" s="24">
        <f t="shared" ca="1" si="41"/>
        <v>-4.9189999999999996</v>
      </c>
      <c r="CF40" s="24">
        <f t="shared" ref="CF40:CF42" ca="1" si="42">(ABS(CD40)+0.3*ABS(CE40))*SIGN(CD40)</f>
        <v>-39.815699999999993</v>
      </c>
      <c r="CG40" s="24">
        <f t="shared" ca="1" si="18"/>
        <v>-16.420999999999999</v>
      </c>
      <c r="CH40" s="24">
        <f ca="1">IF($C$2&lt;=$C$3,CF40,CG40)</f>
        <v>-39.815699999999993</v>
      </c>
      <c r="CI40" s="48">
        <f t="shared" ref="CI40:CI42" ca="1" si="43">BX40</f>
        <v>-63.722000000000001</v>
      </c>
      <c r="CJ40" s="48">
        <f t="shared" ref="CJ40:CJ42" ca="1" si="44">BY40+CH40</f>
        <v>-77.25869999999999</v>
      </c>
      <c r="CK40" s="48">
        <f t="shared" ref="CK40:CK42" ca="1" si="45">BY40-CH40</f>
        <v>2.3726999999999947</v>
      </c>
      <c r="CM40" s="38"/>
      <c r="CN40" s="8">
        <f>CN39+1</f>
        <v>2</v>
      </c>
      <c r="CO40" s="8" t="s">
        <v>10</v>
      </c>
      <c r="CP40" s="6">
        <f ca="1">INDEX(CQ$7:CQ$30,CN40,1)</f>
        <v>-36.121000000000002</v>
      </c>
      <c r="CQ40" s="6">
        <f ca="1">INDEX(CR$7:CR$30,CN40,1)</f>
        <v>-21.41</v>
      </c>
      <c r="CR40" s="6">
        <f ca="1">INDEX(CS$7:CS$30,CN40,1)</f>
        <v>-22.966999999999999</v>
      </c>
      <c r="CS40" s="6">
        <f ca="1">INDEX(CT$7:CT$30,CN40,1)</f>
        <v>-2.5499999999999998</v>
      </c>
      <c r="CT40" s="6">
        <f ca="1">INDEX(CU$7:CU$30,CN40,1)</f>
        <v>-0.28000000000000003</v>
      </c>
      <c r="CU40" s="6">
        <f ca="1">INDEX(CV$7:CV$30,CN40,1)</f>
        <v>-0.41199999999999998</v>
      </c>
      <c r="CV40" s="24">
        <f t="shared" ref="CV40:CW42" ca="1" si="46">(ABS(CR40)+ABS(CT40))*SIGN(CR40)</f>
        <v>-23.247</v>
      </c>
      <c r="CW40" s="24">
        <f t="shared" ca="1" si="46"/>
        <v>-2.9619999999999997</v>
      </c>
      <c r="CX40" s="24">
        <f t="shared" ref="CX40:CX42" ca="1" si="47">(ABS(CV40)+0.3*ABS(CW40))*SIGN(CV40)</f>
        <v>-24.1356</v>
      </c>
      <c r="CY40" s="24">
        <f t="shared" ca="1" si="19"/>
        <v>-9.9360999999999997</v>
      </c>
      <c r="CZ40" s="24">
        <f ca="1">IF($C$2&lt;=$C$3,CX40,CY40)</f>
        <v>-24.1356</v>
      </c>
      <c r="DA40" s="48">
        <f t="shared" ref="DA40:DA42" ca="1" si="48">CP40</f>
        <v>-36.121000000000002</v>
      </c>
      <c r="DB40" s="48">
        <f t="shared" ref="DB40:DB42" ca="1" si="49">CQ40+CZ40</f>
        <v>-45.5456</v>
      </c>
      <c r="DC40" s="48">
        <f t="shared" ref="DC40:DC42" ca="1" si="50">CQ40-CZ40</f>
        <v>2.7256</v>
      </c>
      <c r="DE40" s="38"/>
      <c r="DF40" s="8">
        <f>DF39+1</f>
        <v>2</v>
      </c>
      <c r="DG40" s="8" t="s">
        <v>10</v>
      </c>
      <c r="DH40" s="6">
        <f ca="1">INDEX(DI$7:DI$30,DF40,1)</f>
        <v>-36.121000000000002</v>
      </c>
      <c r="DI40" s="6">
        <f ca="1">INDEX(DJ$7:DJ$30,DF40,1)</f>
        <v>-21.41</v>
      </c>
      <c r="DJ40" s="6">
        <f ca="1">INDEX(DK$7:DK$30,DF40,1)</f>
        <v>-22.966999999999999</v>
      </c>
      <c r="DK40" s="6">
        <f ca="1">INDEX(DL$7:DL$30,DF40,1)</f>
        <v>-2.5499999999999998</v>
      </c>
      <c r="DL40" s="6">
        <f ca="1">INDEX(DM$7:DM$30,DF40,1)</f>
        <v>-0.28000000000000003</v>
      </c>
      <c r="DM40" s="6">
        <f ca="1">INDEX(DN$7:DN$30,DF40,1)</f>
        <v>-0.41199999999999998</v>
      </c>
      <c r="DN40" s="24">
        <f t="shared" ref="DN40:DO42" ca="1" si="51">(ABS(DJ40)+ABS(DL40))*SIGN(DJ40)</f>
        <v>-23.247</v>
      </c>
      <c r="DO40" s="24">
        <f t="shared" ca="1" si="51"/>
        <v>-2.9619999999999997</v>
      </c>
      <c r="DP40" s="24">
        <f t="shared" ref="DP40:DP42" ca="1" si="52">(ABS(DN40)+0.3*ABS(DO40))*SIGN(DN40)</f>
        <v>-24.1356</v>
      </c>
      <c r="DQ40" s="24">
        <f t="shared" ca="1" si="20"/>
        <v>-9.9360999999999997</v>
      </c>
      <c r="DR40" s="24">
        <f ca="1">IF($C$2&lt;=$C$3,DP40,DQ40)</f>
        <v>-24.1356</v>
      </c>
      <c r="DS40" s="48">
        <f t="shared" ref="DS40:DS42" ca="1" si="53">DH40</f>
        <v>-36.121000000000002</v>
      </c>
      <c r="DT40" s="48">
        <f t="shared" ref="DT40:DT42" ca="1" si="54">DI40+DR40</f>
        <v>-45.5456</v>
      </c>
      <c r="DU40" s="48">
        <f t="shared" ref="DU40:DU42" ca="1" si="55">DI40-DR40</f>
        <v>2.7256</v>
      </c>
    </row>
    <row r="41" spans="1:125" x14ac:dyDescent="0.35">
      <c r="B41" s="8">
        <f t="shared" ref="B41:B42" si="56">B40+1</f>
        <v>3</v>
      </c>
      <c r="C41" s="8" t="s">
        <v>9</v>
      </c>
      <c r="D41" s="6">
        <f ca="1">INDEX(E$7:E$30,B41,1)</f>
        <v>24.271000000000001</v>
      </c>
      <c r="E41" s="6">
        <f ca="1">INDEX(F$7:F$30,B41,1)</f>
        <v>14.744999999999999</v>
      </c>
      <c r="F41" s="6">
        <f ca="1">INDEX(G$7:G$30,B41,1)</f>
        <v>-2.5459999999999998</v>
      </c>
      <c r="G41" s="6">
        <f ca="1">INDEX(H$7:H$30,B41,1)</f>
        <v>-0.28299999999999997</v>
      </c>
      <c r="H41" s="6">
        <f ca="1">INDEX(I$7:I$30,B41,1)</f>
        <v>-3.1E-2</v>
      </c>
      <c r="I41" s="6">
        <f ca="1">INDEX(J$7:J$30,B41,1)</f>
        <v>-4.5999999999999999E-2</v>
      </c>
      <c r="J41" s="24">
        <f t="shared" ca="1" si="21"/>
        <v>-2.577</v>
      </c>
      <c r="K41" s="24">
        <f t="shared" ca="1" si="21"/>
        <v>-0.32899999999999996</v>
      </c>
      <c r="L41" s="24">
        <f t="shared" ca="1" si="22"/>
        <v>-2.6757</v>
      </c>
      <c r="M41" s="24">
        <f t="shared" ca="1" si="14"/>
        <v>-1.1021000000000001</v>
      </c>
      <c r="N41" s="24">
        <f ca="1">IF($C$2&lt;=$C$3,L41,M41)</f>
        <v>-2.6757</v>
      </c>
      <c r="O41" s="24">
        <f t="shared" ca="1" si="23"/>
        <v>24.271000000000001</v>
      </c>
      <c r="P41" s="24">
        <f t="shared" ca="1" si="24"/>
        <v>12.069299999999998</v>
      </c>
      <c r="Q41" s="24">
        <f t="shared" ca="1" si="25"/>
        <v>17.4207</v>
      </c>
      <c r="S41" s="38"/>
      <c r="T41" s="8">
        <f t="shared" ref="T41:T42" si="57">T40+1</f>
        <v>3</v>
      </c>
      <c r="U41" s="8" t="s">
        <v>9</v>
      </c>
      <c r="V41" s="6">
        <f ca="1">INDEX(W$7:W$30,T41,1)</f>
        <v>20.52</v>
      </c>
      <c r="W41" s="6">
        <f ca="1">INDEX(X$7:X$30,T41,1)</f>
        <v>12.454000000000001</v>
      </c>
      <c r="X41" s="6">
        <f ca="1">INDEX(Y$7:Y$30,T41,1)</f>
        <v>-3.2370000000000001</v>
      </c>
      <c r="Y41" s="6">
        <f ca="1">INDEX(Z$7:Z$30,T41,1)</f>
        <v>-0.36</v>
      </c>
      <c r="Z41" s="6">
        <f ca="1">INDEX(AA$7:AA$30,T41,1)</f>
        <v>-0.04</v>
      </c>
      <c r="AA41" s="6">
        <f ca="1">INDEX(AB$7:AB$30,T41,1)</f>
        <v>-5.8999999999999997E-2</v>
      </c>
      <c r="AB41" s="24">
        <f t="shared" ca="1" si="26"/>
        <v>-3.2770000000000001</v>
      </c>
      <c r="AC41" s="24">
        <f t="shared" ca="1" si="26"/>
        <v>-0.41899999999999998</v>
      </c>
      <c r="AD41" s="24">
        <f t="shared" ca="1" si="27"/>
        <v>-3.4027000000000003</v>
      </c>
      <c r="AE41" s="24">
        <f t="shared" ca="1" si="15"/>
        <v>-1.4020999999999999</v>
      </c>
      <c r="AF41" s="24">
        <f ca="1">IF($C$2&lt;=$C$3,AD41,AE41)</f>
        <v>-3.4027000000000003</v>
      </c>
      <c r="AG41" s="24">
        <f t="shared" ca="1" si="28"/>
        <v>20.52</v>
      </c>
      <c r="AH41" s="24">
        <f t="shared" ca="1" si="29"/>
        <v>9.0513000000000012</v>
      </c>
      <c r="AI41" s="24">
        <f t="shared" ca="1" si="30"/>
        <v>15.8567</v>
      </c>
      <c r="AK41" s="38"/>
      <c r="AL41" s="8">
        <f t="shared" ref="AL41:AL42" si="58">AL40+1</f>
        <v>3</v>
      </c>
      <c r="AM41" s="8" t="s">
        <v>9</v>
      </c>
      <c r="AN41" s="6">
        <f ca="1">INDEX(AO$7:AO$30,AL41,1)</f>
        <v>33.430999999999997</v>
      </c>
      <c r="AO41" s="6">
        <f ca="1">INDEX(AP$7:AP$30,AL41,1)</f>
        <v>20.353999999999999</v>
      </c>
      <c r="AP41" s="6">
        <f ca="1">INDEX(AQ$7:AQ$30,AL41,1)</f>
        <v>-5.7850000000000001</v>
      </c>
      <c r="AQ41" s="6">
        <f ca="1">INDEX(AR$7:AR$30,AL41,1)</f>
        <v>-0.65600000000000003</v>
      </c>
      <c r="AR41" s="6">
        <f ca="1">INDEX(AS$7:AS$30,AL41,1)</f>
        <v>-7.4999999999999997E-2</v>
      </c>
      <c r="AS41" s="6">
        <f ca="1">INDEX(AT$7:AT$30,AL41,1)</f>
        <v>-0.11</v>
      </c>
      <c r="AT41" s="24">
        <f t="shared" ca="1" si="31"/>
        <v>-5.86</v>
      </c>
      <c r="AU41" s="24">
        <f t="shared" ca="1" si="31"/>
        <v>-0.76600000000000001</v>
      </c>
      <c r="AV41" s="24">
        <f t="shared" ca="1" si="32"/>
        <v>-6.0898000000000003</v>
      </c>
      <c r="AW41" s="24">
        <f t="shared" ca="1" si="16"/>
        <v>-2.524</v>
      </c>
      <c r="AX41" s="24">
        <f ca="1">IF($C$2&lt;=$C$3,AV41,AW41)</f>
        <v>-6.0898000000000003</v>
      </c>
      <c r="AY41" s="24">
        <f t="shared" ca="1" si="33"/>
        <v>33.430999999999997</v>
      </c>
      <c r="AZ41" s="24">
        <f t="shared" ca="1" si="34"/>
        <v>14.264199999999999</v>
      </c>
      <c r="BA41" s="24">
        <f t="shared" ca="1" si="35"/>
        <v>26.4438</v>
      </c>
      <c r="BC41" s="38"/>
      <c r="BD41" s="8">
        <f t="shared" ref="BD41:BD42" si="59">BD40+1</f>
        <v>3</v>
      </c>
      <c r="BE41" s="8" t="s">
        <v>9</v>
      </c>
      <c r="BF41" s="6">
        <f ca="1">INDEX(BG$7:BG$30,BD41,1)</f>
        <v>69.927000000000007</v>
      </c>
      <c r="BG41" s="6">
        <f ca="1">INDEX(BH$7:BH$30,BD41,1)</f>
        <v>41.186999999999998</v>
      </c>
      <c r="BH41" s="6">
        <f ca="1">INDEX(BI$7:BI$30,BD41,1)</f>
        <v>-14.535</v>
      </c>
      <c r="BI41" s="6">
        <f ca="1">INDEX(BJ$7:BJ$30,BD41,1)</f>
        <v>-1.6040000000000001</v>
      </c>
      <c r="BJ41" s="6">
        <f ca="1">INDEX(BK$7:BK$30,BD41,1)</f>
        <v>-0.17299999999999999</v>
      </c>
      <c r="BK41" s="6">
        <f ca="1">INDEX(BL$7:BL$30,BD41,1)</f>
        <v>-0.255</v>
      </c>
      <c r="BL41" s="24">
        <f t="shared" ca="1" si="36"/>
        <v>-14.708</v>
      </c>
      <c r="BM41" s="24">
        <f t="shared" ca="1" si="36"/>
        <v>-1.859</v>
      </c>
      <c r="BN41" s="24">
        <f t="shared" ca="1" si="37"/>
        <v>-15.265700000000001</v>
      </c>
      <c r="BO41" s="24">
        <f t="shared" ca="1" si="17"/>
        <v>-6.2713999999999999</v>
      </c>
      <c r="BP41" s="24">
        <f ca="1">IF($C$2&lt;=$C$3,BN41,BO41)</f>
        <v>-15.265700000000001</v>
      </c>
      <c r="BQ41" s="24">
        <f t="shared" ca="1" si="38"/>
        <v>69.927000000000007</v>
      </c>
      <c r="BR41" s="24">
        <f t="shared" ca="1" si="39"/>
        <v>25.921299999999995</v>
      </c>
      <c r="BS41" s="24">
        <f t="shared" ca="1" si="40"/>
        <v>56.4527</v>
      </c>
      <c r="BU41" s="38"/>
      <c r="BV41" s="8">
        <f t="shared" ref="BV41:BV42" si="60">BV40+1</f>
        <v>3</v>
      </c>
      <c r="BW41" s="8" t="s">
        <v>9</v>
      </c>
      <c r="BX41" s="6">
        <f ca="1">INDEX(BY$7:BY$30,BV41,1)</f>
        <v>93.033000000000001</v>
      </c>
      <c r="BY41" s="6">
        <f ca="1">INDEX(BZ$7:BZ$30,BV41,1)</f>
        <v>54.664999999999999</v>
      </c>
      <c r="BZ41" s="6">
        <f ca="1">INDEX(CA$7:CA$30,BV41,1)</f>
        <v>-18.061</v>
      </c>
      <c r="CA41" s="6">
        <f ca="1">INDEX(CB$7:CB$30,BV41,1)</f>
        <v>-2.016</v>
      </c>
      <c r="CB41" s="6">
        <f ca="1">INDEX(CC$7:CC$30,BV41,1)</f>
        <v>-0.22500000000000001</v>
      </c>
      <c r="CC41" s="6">
        <f ca="1">INDEX(CD$7:CD$30,BV41,1)</f>
        <v>-0.33100000000000002</v>
      </c>
      <c r="CD41" s="24">
        <f t="shared" ca="1" si="41"/>
        <v>-18.286000000000001</v>
      </c>
      <c r="CE41" s="24">
        <f t="shared" ca="1" si="41"/>
        <v>-2.347</v>
      </c>
      <c r="CF41" s="24">
        <f t="shared" ca="1" si="42"/>
        <v>-18.990100000000002</v>
      </c>
      <c r="CG41" s="24">
        <f t="shared" ca="1" si="18"/>
        <v>-7.8328000000000007</v>
      </c>
      <c r="CH41" s="24">
        <f ca="1">IF($C$2&lt;=$C$3,CF41,CG41)</f>
        <v>-18.990100000000002</v>
      </c>
      <c r="CI41" s="24">
        <f t="shared" ca="1" si="43"/>
        <v>93.033000000000001</v>
      </c>
      <c r="CJ41" s="24">
        <f t="shared" ca="1" si="44"/>
        <v>35.674899999999994</v>
      </c>
      <c r="CK41" s="24">
        <f t="shared" ca="1" si="45"/>
        <v>73.655100000000004</v>
      </c>
      <c r="CM41" s="38"/>
      <c r="CN41" s="8">
        <f t="shared" ref="CN41:CN42" si="61">CN40+1</f>
        <v>3</v>
      </c>
      <c r="CO41" s="8" t="s">
        <v>9</v>
      </c>
      <c r="CP41" s="6">
        <f ca="1">INDEX(CQ$7:CQ$30,CN41,1)</f>
        <v>80.923000000000002</v>
      </c>
      <c r="CQ41" s="6">
        <f ca="1">INDEX(CR$7:CR$30,CN41,1)</f>
        <v>47.44</v>
      </c>
      <c r="CR41" s="6">
        <f ca="1">INDEX(CS$7:CS$30,CN41,1)</f>
        <v>-14.246</v>
      </c>
      <c r="CS41" s="6">
        <f ca="1">INDEX(CT$7:CT$30,CN41,1)</f>
        <v>-1.579</v>
      </c>
      <c r="CT41" s="6">
        <f ca="1">INDEX(CU$7:CU$30,CN41,1)</f>
        <v>-0.17299999999999999</v>
      </c>
      <c r="CU41" s="6">
        <f ca="1">INDEX(CV$7:CV$30,CN41,1)</f>
        <v>-0.254</v>
      </c>
      <c r="CV41" s="24">
        <f t="shared" ca="1" si="46"/>
        <v>-14.419</v>
      </c>
      <c r="CW41" s="24">
        <f t="shared" ca="1" si="46"/>
        <v>-1.833</v>
      </c>
      <c r="CX41" s="24">
        <f t="shared" ca="1" si="47"/>
        <v>-14.9689</v>
      </c>
      <c r="CY41" s="24">
        <f t="shared" ca="1" si="19"/>
        <v>-6.1587000000000005</v>
      </c>
      <c r="CZ41" s="24">
        <f ca="1">IF($C$2&lt;=$C$3,CX41,CY41)</f>
        <v>-14.9689</v>
      </c>
      <c r="DA41" s="24">
        <f t="shared" ca="1" si="48"/>
        <v>80.923000000000002</v>
      </c>
      <c r="DB41" s="24">
        <f t="shared" ca="1" si="49"/>
        <v>32.4711</v>
      </c>
      <c r="DC41" s="24">
        <f t="shared" ca="1" si="50"/>
        <v>62.408899999999996</v>
      </c>
      <c r="DE41" s="38"/>
      <c r="DF41" s="8">
        <f t="shared" ref="DF41:DF42" si="62">DF40+1</f>
        <v>3</v>
      </c>
      <c r="DG41" s="8" t="s">
        <v>9</v>
      </c>
      <c r="DH41" s="6">
        <f ca="1">INDEX(DI$7:DI$30,DF41,1)</f>
        <v>80.923000000000002</v>
      </c>
      <c r="DI41" s="6">
        <f ca="1">INDEX(DJ$7:DJ$30,DF41,1)</f>
        <v>47.44</v>
      </c>
      <c r="DJ41" s="6">
        <f ca="1">INDEX(DK$7:DK$30,DF41,1)</f>
        <v>-14.246</v>
      </c>
      <c r="DK41" s="6">
        <f ca="1">INDEX(DL$7:DL$30,DF41,1)</f>
        <v>-1.579</v>
      </c>
      <c r="DL41" s="6">
        <f ca="1">INDEX(DM$7:DM$30,DF41,1)</f>
        <v>-0.17299999999999999</v>
      </c>
      <c r="DM41" s="6">
        <f ca="1">INDEX(DN$7:DN$30,DF41,1)</f>
        <v>-0.254</v>
      </c>
      <c r="DN41" s="24">
        <f t="shared" ca="1" si="51"/>
        <v>-14.419</v>
      </c>
      <c r="DO41" s="24">
        <f t="shared" ca="1" si="51"/>
        <v>-1.833</v>
      </c>
      <c r="DP41" s="24">
        <f t="shared" ca="1" si="52"/>
        <v>-14.9689</v>
      </c>
      <c r="DQ41" s="24">
        <f t="shared" ca="1" si="20"/>
        <v>-6.1587000000000005</v>
      </c>
      <c r="DR41" s="24">
        <f ca="1">IF($C$2&lt;=$C$3,DP41,DQ41)</f>
        <v>-14.9689</v>
      </c>
      <c r="DS41" s="24">
        <f t="shared" ca="1" si="53"/>
        <v>80.923000000000002</v>
      </c>
      <c r="DT41" s="24">
        <f t="shared" ca="1" si="54"/>
        <v>32.4711</v>
      </c>
      <c r="DU41" s="24">
        <f t="shared" ca="1" si="55"/>
        <v>62.408899999999996</v>
      </c>
    </row>
    <row r="42" spans="1:125" x14ac:dyDescent="0.35">
      <c r="B42" s="8">
        <f t="shared" si="56"/>
        <v>4</v>
      </c>
      <c r="C42" s="8" t="s">
        <v>8</v>
      </c>
      <c r="D42" s="6">
        <f ca="1">INDEX(E$7:E$30,B42,1)</f>
        <v>-25.408000000000001</v>
      </c>
      <c r="E42" s="6">
        <f ca="1">INDEX(F$7:F$30,B42,1)</f>
        <v>-15.429</v>
      </c>
      <c r="F42" s="6">
        <f ca="1">INDEX(G$7:G$30,B42,1)</f>
        <v>-2.5459999999999998</v>
      </c>
      <c r="G42" s="6">
        <f ca="1">INDEX(H$7:H$30,B42,1)</f>
        <v>-0.28299999999999997</v>
      </c>
      <c r="H42" s="6">
        <f ca="1">INDEX(I$7:I$30,B42,1)</f>
        <v>-3.1E-2</v>
      </c>
      <c r="I42" s="6">
        <f ca="1">INDEX(J$7:J$30,B42,1)</f>
        <v>-4.5999999999999999E-2</v>
      </c>
      <c r="J42" s="24">
        <f t="shared" ca="1" si="21"/>
        <v>-2.577</v>
      </c>
      <c r="K42" s="24">
        <f t="shared" ca="1" si="21"/>
        <v>-0.32899999999999996</v>
      </c>
      <c r="L42" s="24">
        <f t="shared" ca="1" si="22"/>
        <v>-2.6757</v>
      </c>
      <c r="M42" s="24">
        <f t="shared" ca="1" si="14"/>
        <v>-1.1021000000000001</v>
      </c>
      <c r="N42" s="24">
        <f ca="1">IF($C$2&lt;=$C$3,L42,M42)</f>
        <v>-2.6757</v>
      </c>
      <c r="O42" s="24">
        <f t="shared" ca="1" si="23"/>
        <v>-25.408000000000001</v>
      </c>
      <c r="P42" s="24">
        <f t="shared" ca="1" si="24"/>
        <v>-18.104700000000001</v>
      </c>
      <c r="Q42" s="24">
        <f t="shared" ca="1" si="25"/>
        <v>-12.753299999999999</v>
      </c>
      <c r="S42" s="38"/>
      <c r="T42" s="8">
        <f t="shared" si="57"/>
        <v>4</v>
      </c>
      <c r="U42" s="8" t="s">
        <v>8</v>
      </c>
      <c r="V42" s="6">
        <f ca="1">INDEX(W$7:W$30,T42,1)</f>
        <v>-19.646000000000001</v>
      </c>
      <c r="W42" s="6">
        <f ca="1">INDEX(X$7:X$30,T42,1)</f>
        <v>-11.942</v>
      </c>
      <c r="X42" s="6">
        <f ca="1">INDEX(Y$7:Y$30,T42,1)</f>
        <v>-3.2370000000000001</v>
      </c>
      <c r="Y42" s="6">
        <f ca="1">INDEX(Z$7:Z$30,T42,1)</f>
        <v>-0.36</v>
      </c>
      <c r="Z42" s="6">
        <f ca="1">INDEX(AA$7:AA$30,T42,1)</f>
        <v>-0.04</v>
      </c>
      <c r="AA42" s="6">
        <f ca="1">INDEX(AB$7:AB$30,T42,1)</f>
        <v>-5.8999999999999997E-2</v>
      </c>
      <c r="AB42" s="24">
        <f t="shared" ca="1" si="26"/>
        <v>-3.2770000000000001</v>
      </c>
      <c r="AC42" s="24">
        <f t="shared" ca="1" si="26"/>
        <v>-0.41899999999999998</v>
      </c>
      <c r="AD42" s="24">
        <f t="shared" ca="1" si="27"/>
        <v>-3.4027000000000003</v>
      </c>
      <c r="AE42" s="24">
        <f t="shared" ca="1" si="15"/>
        <v>-1.4020999999999999</v>
      </c>
      <c r="AF42" s="24">
        <f ca="1">IF($C$2&lt;=$C$3,AD42,AE42)</f>
        <v>-3.4027000000000003</v>
      </c>
      <c r="AG42" s="24">
        <f t="shared" ca="1" si="28"/>
        <v>-19.646000000000001</v>
      </c>
      <c r="AH42" s="24">
        <f t="shared" ca="1" si="29"/>
        <v>-15.3447</v>
      </c>
      <c r="AI42" s="24">
        <f t="shared" ca="1" si="30"/>
        <v>-8.5393000000000008</v>
      </c>
      <c r="AK42" s="38"/>
      <c r="AL42" s="8">
        <f t="shared" si="58"/>
        <v>4</v>
      </c>
      <c r="AM42" s="8" t="s">
        <v>8</v>
      </c>
      <c r="AN42" s="6">
        <f ca="1">INDEX(AO$7:AO$30,AL42,1)</f>
        <v>-32.899000000000001</v>
      </c>
      <c r="AO42" s="6">
        <f ca="1">INDEX(AP$7:AP$30,AL42,1)</f>
        <v>-20.026</v>
      </c>
      <c r="AP42" s="6">
        <f ca="1">INDEX(AQ$7:AQ$30,AL42,1)</f>
        <v>-5.7850000000000001</v>
      </c>
      <c r="AQ42" s="6">
        <f ca="1">INDEX(AR$7:AR$30,AL42,1)</f>
        <v>-0.65600000000000003</v>
      </c>
      <c r="AR42" s="6">
        <f ca="1">INDEX(AS$7:AS$30,AL42,1)</f>
        <v>-7.4999999999999997E-2</v>
      </c>
      <c r="AS42" s="6">
        <f ca="1">INDEX(AT$7:AT$30,AL42,1)</f>
        <v>-0.11</v>
      </c>
      <c r="AT42" s="24">
        <f t="shared" ca="1" si="31"/>
        <v>-5.86</v>
      </c>
      <c r="AU42" s="24">
        <f t="shared" ca="1" si="31"/>
        <v>-0.76600000000000001</v>
      </c>
      <c r="AV42" s="24">
        <f t="shared" ca="1" si="32"/>
        <v>-6.0898000000000003</v>
      </c>
      <c r="AW42" s="24">
        <f t="shared" ca="1" si="16"/>
        <v>-2.524</v>
      </c>
      <c r="AX42" s="24">
        <f ca="1">IF($C$2&lt;=$C$3,AV42,AW42)</f>
        <v>-6.0898000000000003</v>
      </c>
      <c r="AY42" s="24">
        <f t="shared" ca="1" si="33"/>
        <v>-32.899000000000001</v>
      </c>
      <c r="AZ42" s="24">
        <f t="shared" ca="1" si="34"/>
        <v>-26.1158</v>
      </c>
      <c r="BA42" s="24">
        <f t="shared" ca="1" si="35"/>
        <v>-13.936199999999999</v>
      </c>
      <c r="BC42" s="38"/>
      <c r="BD42" s="8">
        <f t="shared" si="59"/>
        <v>4</v>
      </c>
      <c r="BE42" s="8" t="s">
        <v>8</v>
      </c>
      <c r="BF42" s="6">
        <f ca="1">INDEX(BG$7:BG$30,BD42,1)</f>
        <v>-72.472999999999999</v>
      </c>
      <c r="BG42" s="6">
        <f ca="1">INDEX(BH$7:BH$30,BD42,1)</f>
        <v>-42.493000000000002</v>
      </c>
      <c r="BH42" s="6">
        <f ca="1">INDEX(BI$7:BI$30,BD42,1)</f>
        <v>-14.535</v>
      </c>
      <c r="BI42" s="6">
        <f ca="1">INDEX(BJ$7:BJ$30,BD42,1)</f>
        <v>-1.6040000000000001</v>
      </c>
      <c r="BJ42" s="6">
        <f ca="1">INDEX(BK$7:BK$30,BD42,1)</f>
        <v>-0.17299999999999999</v>
      </c>
      <c r="BK42" s="6">
        <f ca="1">INDEX(BL$7:BL$30,BD42,1)</f>
        <v>-0.255</v>
      </c>
      <c r="BL42" s="24">
        <f t="shared" ca="1" si="36"/>
        <v>-14.708</v>
      </c>
      <c r="BM42" s="24">
        <f t="shared" ca="1" si="36"/>
        <v>-1.859</v>
      </c>
      <c r="BN42" s="24">
        <f t="shared" ca="1" si="37"/>
        <v>-15.265700000000001</v>
      </c>
      <c r="BO42" s="24">
        <f t="shared" ca="1" si="17"/>
        <v>-6.2713999999999999</v>
      </c>
      <c r="BP42" s="24">
        <f ca="1">IF($C$2&lt;=$C$3,BN42,BO42)</f>
        <v>-15.265700000000001</v>
      </c>
      <c r="BQ42" s="24">
        <f t="shared" ca="1" si="38"/>
        <v>-72.472999999999999</v>
      </c>
      <c r="BR42" s="24">
        <f t="shared" ca="1" si="39"/>
        <v>-57.758700000000005</v>
      </c>
      <c r="BS42" s="24">
        <f t="shared" ca="1" si="40"/>
        <v>-27.2273</v>
      </c>
      <c r="BU42" s="38"/>
      <c r="BV42" s="8">
        <f t="shared" si="60"/>
        <v>4</v>
      </c>
      <c r="BW42" s="8" t="s">
        <v>8</v>
      </c>
      <c r="BX42" s="6">
        <f ca="1">INDEX(BY$7:BY$30,BV42,1)</f>
        <v>-93.867000000000004</v>
      </c>
      <c r="BY42" s="6">
        <f ca="1">INDEX(BZ$7:BZ$30,BV42,1)</f>
        <v>-55.164999999999999</v>
      </c>
      <c r="BZ42" s="6">
        <f ca="1">INDEX(CA$7:CA$30,BV42,1)</f>
        <v>-18.061</v>
      </c>
      <c r="CA42" s="6">
        <f ca="1">INDEX(CB$7:CB$30,BV42,1)</f>
        <v>-2.016</v>
      </c>
      <c r="CB42" s="6">
        <f ca="1">INDEX(CC$7:CC$30,BV42,1)</f>
        <v>-0.22500000000000001</v>
      </c>
      <c r="CC42" s="6">
        <f ca="1">INDEX(CD$7:CD$30,BV42,1)</f>
        <v>-0.33100000000000002</v>
      </c>
      <c r="CD42" s="24">
        <f t="shared" ca="1" si="41"/>
        <v>-18.286000000000001</v>
      </c>
      <c r="CE42" s="24">
        <f t="shared" ca="1" si="41"/>
        <v>-2.347</v>
      </c>
      <c r="CF42" s="24">
        <f t="shared" ca="1" si="42"/>
        <v>-18.990100000000002</v>
      </c>
      <c r="CG42" s="24">
        <f t="shared" ca="1" si="18"/>
        <v>-7.8328000000000007</v>
      </c>
      <c r="CH42" s="24">
        <f ca="1">IF($C$2&lt;=$C$3,CF42,CG42)</f>
        <v>-18.990100000000002</v>
      </c>
      <c r="CI42" s="24">
        <f t="shared" ca="1" si="43"/>
        <v>-93.867000000000004</v>
      </c>
      <c r="CJ42" s="24">
        <f t="shared" ca="1" si="44"/>
        <v>-74.155100000000004</v>
      </c>
      <c r="CK42" s="24">
        <f t="shared" ca="1" si="45"/>
        <v>-36.174899999999994</v>
      </c>
      <c r="CM42" s="38"/>
      <c r="CN42" s="8">
        <f t="shared" si="61"/>
        <v>4</v>
      </c>
      <c r="CO42" s="8" t="s">
        <v>8</v>
      </c>
      <c r="CP42" s="6">
        <f ca="1">INDEX(CQ$7:CQ$30,CN42,1)</f>
        <v>-79.277000000000001</v>
      </c>
      <c r="CQ42" s="6">
        <f ca="1">INDEX(CR$7:CR$30,CN42,1)</f>
        <v>-46.7</v>
      </c>
      <c r="CR42" s="6">
        <f ca="1">INDEX(CS$7:CS$30,CN42,1)</f>
        <v>-14.246</v>
      </c>
      <c r="CS42" s="6">
        <f ca="1">INDEX(CT$7:CT$30,CN42,1)</f>
        <v>-1.579</v>
      </c>
      <c r="CT42" s="6">
        <f ca="1">INDEX(CU$7:CU$30,CN42,1)</f>
        <v>-0.17299999999999999</v>
      </c>
      <c r="CU42" s="6">
        <f ca="1">INDEX(CV$7:CV$30,CN42,1)</f>
        <v>-0.254</v>
      </c>
      <c r="CV42" s="24">
        <f t="shared" ca="1" si="46"/>
        <v>-14.419</v>
      </c>
      <c r="CW42" s="24">
        <f t="shared" ca="1" si="46"/>
        <v>-1.833</v>
      </c>
      <c r="CX42" s="24">
        <f t="shared" ca="1" si="47"/>
        <v>-14.9689</v>
      </c>
      <c r="CY42" s="24">
        <f t="shared" ca="1" si="19"/>
        <v>-6.1587000000000005</v>
      </c>
      <c r="CZ42" s="24">
        <f ca="1">IF($C$2&lt;=$C$3,CX42,CY42)</f>
        <v>-14.9689</v>
      </c>
      <c r="DA42" s="24">
        <f t="shared" ca="1" si="48"/>
        <v>-79.277000000000001</v>
      </c>
      <c r="DB42" s="24">
        <f t="shared" ca="1" si="49"/>
        <v>-61.668900000000001</v>
      </c>
      <c r="DC42" s="24">
        <f t="shared" ca="1" si="50"/>
        <v>-31.731100000000005</v>
      </c>
      <c r="DE42" s="38"/>
      <c r="DF42" s="8">
        <f t="shared" si="62"/>
        <v>4</v>
      </c>
      <c r="DG42" s="8" t="s">
        <v>8</v>
      </c>
      <c r="DH42" s="6">
        <f ca="1">INDEX(DI$7:DI$30,DF42,1)</f>
        <v>-79.277000000000001</v>
      </c>
      <c r="DI42" s="6">
        <f ca="1">INDEX(DJ$7:DJ$30,DF42,1)</f>
        <v>-46.7</v>
      </c>
      <c r="DJ42" s="6">
        <f ca="1">INDEX(DK$7:DK$30,DF42,1)</f>
        <v>-14.246</v>
      </c>
      <c r="DK42" s="6">
        <f ca="1">INDEX(DL$7:DL$30,DF42,1)</f>
        <v>-1.579</v>
      </c>
      <c r="DL42" s="6">
        <f ca="1">INDEX(DM$7:DM$30,DF42,1)</f>
        <v>-0.17299999999999999</v>
      </c>
      <c r="DM42" s="6">
        <f ca="1">INDEX(DN$7:DN$30,DF42,1)</f>
        <v>-0.254</v>
      </c>
      <c r="DN42" s="24">
        <f t="shared" ca="1" si="51"/>
        <v>-14.419</v>
      </c>
      <c r="DO42" s="24">
        <f t="shared" ca="1" si="51"/>
        <v>-1.833</v>
      </c>
      <c r="DP42" s="24">
        <f t="shared" ca="1" si="52"/>
        <v>-14.9689</v>
      </c>
      <c r="DQ42" s="24">
        <f t="shared" ca="1" si="20"/>
        <v>-6.1587000000000005</v>
      </c>
      <c r="DR42" s="24">
        <f ca="1">IF($C$2&lt;=$C$3,DP42,DQ42)</f>
        <v>-14.9689</v>
      </c>
      <c r="DS42" s="24">
        <f t="shared" ca="1" si="53"/>
        <v>-79.277000000000001</v>
      </c>
      <c r="DT42" s="24">
        <f t="shared" ca="1" si="54"/>
        <v>-61.668900000000001</v>
      </c>
      <c r="DU42" s="24">
        <f t="shared" ca="1" si="55"/>
        <v>-31.731100000000005</v>
      </c>
    </row>
    <row r="43" spans="1:125" x14ac:dyDescent="0.35">
      <c r="C43" s="8" t="s">
        <v>58</v>
      </c>
      <c r="D43" s="6"/>
      <c r="E43" s="6"/>
      <c r="F43" s="6"/>
      <c r="G43" s="6"/>
      <c r="H43" s="6"/>
      <c r="I43" s="6"/>
      <c r="J43" s="6"/>
      <c r="K43" s="6"/>
      <c r="O43" s="24">
        <f ca="1">MIN(P32,MAX(0,P32/2-(O39-O40)/P33/P32))</f>
        <v>2.2962348275931479</v>
      </c>
      <c r="P43" s="24">
        <f ca="1">MIN(P32,MAX(0,P32/2-(P39-P40)/P34/P32))</f>
        <v>1.8798468880493142</v>
      </c>
      <c r="Q43" s="24">
        <f ca="1">MIN(P32,MAX(0,P32/2-(Q39-Q40)/P34/P32))</f>
        <v>2.7135050043083448</v>
      </c>
      <c r="S43" s="38"/>
      <c r="U43" s="8" t="s">
        <v>58</v>
      </c>
      <c r="V43" s="6"/>
      <c r="W43" s="6"/>
      <c r="X43" s="6"/>
      <c r="Y43" s="6"/>
      <c r="Z43" s="6"/>
      <c r="AA43" s="6"/>
      <c r="AB43" s="6"/>
      <c r="AC43" s="6"/>
      <c r="AG43" s="24">
        <f ca="1">MIN(AH32,MAX(0,AH32/2-(AG39-AG40)/AH33/AH32))</f>
        <v>1.9413533834586465</v>
      </c>
      <c r="AH43" s="24">
        <f ca="1">MIN(AH32,MAX(0,AH32/2-(AH39-AH40)/AH34/AH32))</f>
        <v>1.4099606492867682</v>
      </c>
      <c r="AI43" s="24">
        <f ca="1">MIN(AH32,MAX(0,AH32/2-(AI39-AI40)/AH34/AH32))</f>
        <v>2.4698065256599442</v>
      </c>
      <c r="AK43" s="38"/>
      <c r="AM43" s="8" t="s">
        <v>58</v>
      </c>
      <c r="AN43" s="6"/>
      <c r="AO43" s="6"/>
      <c r="AP43" s="6"/>
      <c r="AQ43" s="6"/>
      <c r="AR43" s="6"/>
      <c r="AS43" s="6"/>
      <c r="AT43" s="6"/>
      <c r="AU43" s="6"/>
      <c r="AY43" s="24">
        <f ca="1">MIN(AZ32,MAX(0,AZ32/2-(AY39-AY40)/AZ33/AZ32))</f>
        <v>1.5120307553143373</v>
      </c>
      <c r="AZ43" s="24">
        <f ca="1">MIN(AZ32,MAX(0,AZ32/2-(AZ39-AZ40)/AZ34/AZ32))</f>
        <v>1.0596904408122834</v>
      </c>
      <c r="BA43" s="24">
        <f ca="1">MIN(AZ32,MAX(0,AZ32/2-(BA39-BA40)/AZ34/AZ32))</f>
        <v>1.9646285289747401</v>
      </c>
      <c r="BC43" s="38"/>
      <c r="BE43" s="8" t="s">
        <v>58</v>
      </c>
      <c r="BF43" s="6"/>
      <c r="BG43" s="6"/>
      <c r="BH43" s="6"/>
      <c r="BI43" s="6"/>
      <c r="BJ43" s="6"/>
      <c r="BK43" s="6"/>
      <c r="BL43" s="6"/>
      <c r="BM43" s="6"/>
      <c r="BQ43" s="24">
        <f ca="1">MIN(BR32,MAX(0,BR32/2-(BQ39-BQ40)/BR33/BR32))</f>
        <v>1.5713904494382023</v>
      </c>
      <c r="BR43" s="24">
        <f ca="1">MIN(BR32,MAX(0,BR32/2-(BR39-BR40)/BR34/BR32))</f>
        <v>0.99124043977055454</v>
      </c>
      <c r="BS43" s="24">
        <f ca="1">MIN(BR32,MAX(0,BR32/2-(BS39-BS40)/BR34/BR32))</f>
        <v>2.158831261950287</v>
      </c>
      <c r="BU43" s="38"/>
      <c r="BW43" s="8" t="s">
        <v>58</v>
      </c>
      <c r="BX43" s="6"/>
      <c r="BY43" s="6"/>
      <c r="BZ43" s="6"/>
      <c r="CA43" s="6"/>
      <c r="CB43" s="6"/>
      <c r="CC43" s="6"/>
      <c r="CD43" s="6"/>
      <c r="CE43" s="6"/>
      <c r="CI43" s="24">
        <f ca="1">MIN(CJ32,MAX(0,CJ32/2-(CI39-CI40)/CJ33/CJ32))</f>
        <v>2.0906367041198504</v>
      </c>
      <c r="CJ43" s="24">
        <f ca="1">MIN(CJ32,MAX(0,CJ32/2-(CJ39-CJ40)/CJ34/CJ32))</f>
        <v>1.3642857142857145</v>
      </c>
      <c r="CK43" s="24">
        <f ca="1">MIN(CJ32,MAX(0,CJ32/2-(CK39-CK40)/CJ34/CJ32))</f>
        <v>2.8166302467449698</v>
      </c>
      <c r="CM43" s="38"/>
      <c r="CO43" s="8" t="s">
        <v>58</v>
      </c>
      <c r="CP43" s="6"/>
      <c r="CQ43" s="6"/>
      <c r="CR43" s="6"/>
      <c r="CS43" s="6"/>
      <c r="CT43" s="6"/>
      <c r="CU43" s="6"/>
      <c r="CV43" s="6"/>
      <c r="CW43" s="6"/>
      <c r="DA43" s="24">
        <f ca="1">MIN(DB32,MAX(0,DB32/2-(DA39-DA40)/DB33/DB32))</f>
        <v>1.818501872659176</v>
      </c>
      <c r="DB43" s="24">
        <f ca="1">MIN(DB32,MAX(0,DB32/2-(DB39-DB40)/DB34/DB32))</f>
        <v>1.2416995963458679</v>
      </c>
      <c r="DC43" s="24">
        <f ca="1">MIN(DB32,MAX(0,DB32/2-(DC39-DC40)/DB34/DB32))</f>
        <v>2.3865986828128323</v>
      </c>
      <c r="DE43" s="38"/>
      <c r="DG43" s="8" t="s">
        <v>58</v>
      </c>
      <c r="DH43" s="6"/>
      <c r="DI43" s="6"/>
      <c r="DJ43" s="6"/>
      <c r="DK43" s="6"/>
      <c r="DL43" s="6"/>
      <c r="DM43" s="6"/>
      <c r="DN43" s="6"/>
      <c r="DO43" s="6"/>
      <c r="DS43" s="24">
        <f ca="1">MIN(DT32,MAX(0,DT32/2-(DS39-DS40)/DT33/DT32))</f>
        <v>1.818501872659176</v>
      </c>
      <c r="DT43" s="24">
        <f ca="1">MIN(DT32,MAX(0,DT32/2-(DT39-DT40)/DT34/DT32))</f>
        <v>1.2416995963458679</v>
      </c>
      <c r="DU43" s="24">
        <f ca="1">MIN(DT32,MAX(0,DT32/2-(DU39-DU40)/DT34/DT32))</f>
        <v>2.3865986828128323</v>
      </c>
    </row>
    <row r="44" spans="1:125" x14ac:dyDescent="0.35">
      <c r="C44" s="8" t="s">
        <v>66</v>
      </c>
      <c r="O44" s="24">
        <f ca="1">O39+(P33*P32/2-(O39-O40)/P32)*O43-P33*O43^2/2</f>
        <v>10.841189816542411</v>
      </c>
      <c r="P44" s="24">
        <f ca="1">P39+(P34*P32/2-(P39-P40)/P32)*P43-P34*P43^2/2</f>
        <v>7.5390760752528934</v>
      </c>
      <c r="Q44" s="24">
        <f ca="1">Q39+(P34*P32/2-(Q39-Q40)/P32)*Q43-P34*Q43^2/2</f>
        <v>6.7440812009846418</v>
      </c>
      <c r="S44" s="38"/>
      <c r="U44" s="8" t="s">
        <v>66</v>
      </c>
      <c r="AG44" s="24">
        <f ca="1">AG39+(AH33*AH32/2-(AG39-AG40)/AH32)*AG43-AH33*AG43^2/2</f>
        <v>5.8213878907795795</v>
      </c>
      <c r="AH44" s="24">
        <f ca="1">AH39+(AH34*AH32/2-(AH39-AH40)/AH32)*AH43-AH34*AH43^2/2</f>
        <v>4.4768447944442995</v>
      </c>
      <c r="AI44" s="24">
        <f ca="1">AI39+(AH34*AH32/2-(AI39-AI40)/AH32)*AI43-AH34*AI43^2/2</f>
        <v>4.3934211201577469</v>
      </c>
      <c r="AK44" s="38"/>
      <c r="AM44" s="8" t="s">
        <v>66</v>
      </c>
      <c r="AY44" s="24">
        <f ca="1">AY39+(AZ33*AZ32/2-(AY39-AY40)/AZ32)*AY43-AZ33*AY43^2/2</f>
        <v>7.5253500904568007</v>
      </c>
      <c r="AZ44" s="24">
        <f ca="1">AZ39+(AZ34*AZ32/2-(AZ39-AZ40)/AZ32)*AZ43-AZ34*AZ43^2/2</f>
        <v>6.3511119782483103</v>
      </c>
      <c r="BA44" s="24">
        <f ca="1">BA39+(AZ34*AZ32/2-(BA39-BA40)/AZ32)*BA43-AZ34*BA43^2/2</f>
        <v>5.6365201786775678</v>
      </c>
      <c r="BC44" s="38"/>
      <c r="BE44" s="8" t="s">
        <v>66</v>
      </c>
      <c r="BQ44" s="24">
        <f ca="1">BQ39+(BR33*BR32/2-(BQ39-BQ40)/BR32)*BQ43-BR33*BQ43^2/2</f>
        <v>22.937211767029481</v>
      </c>
      <c r="BR44" s="24">
        <f ca="1">BR39+(BR34*BR32/2-(BR39-BR40)/BR32)*BR43-BR34*BR43^2/2</f>
        <v>13.548840743382531</v>
      </c>
      <c r="BS44" s="24">
        <f ca="1">BS39+(BR34*BR32/2-(BS39-BS40)/BR32)*BS43-BR34*BS43^2/2</f>
        <v>22.190822859778315</v>
      </c>
      <c r="BU44" s="38"/>
      <c r="BW44" s="8" t="s">
        <v>66</v>
      </c>
      <c r="CI44" s="24">
        <f ca="1">CI39+(CJ33*CJ32/2-(CI39-CI40)/CJ32)*CI43-CJ33*CI43^2/2</f>
        <v>35.2774506866417</v>
      </c>
      <c r="CJ44" s="24">
        <f ca="1">CJ39+(CJ34*CJ32/2-(CJ39-CJ40)/CJ32)*CJ43-CJ34*CJ43^2/2</f>
        <v>27.88097729591837</v>
      </c>
      <c r="CK44" s="24">
        <f ca="1">CK39+(CJ34*CJ32/2-(CK39-CK40)/CJ32)*CK43-CJ34*CK43^2/2</f>
        <v>27.394482755438048</v>
      </c>
      <c r="CM44" s="38"/>
      <c r="CO44" s="8" t="s">
        <v>66</v>
      </c>
      <c r="DA44" s="24">
        <f ca="1">DA39+(DB33*DB32/2-(DA39-DA40)/DB32)*DA43-DB33*DA43^2/2</f>
        <v>34.494616604244712</v>
      </c>
      <c r="DB44" s="24">
        <f ca="1">DB39+(DB34*DB32/2-(DB39-DB40)/DB32)*DB43-DB34*DB43^2/2</f>
        <v>27.172068879918797</v>
      </c>
      <c r="DC44" s="24">
        <f ca="1">DC39+(DB34*DB32/2-(DC39-DC40)/DB32)*DC43-DB34*DC43^2/2</f>
        <v>21.976481541911582</v>
      </c>
      <c r="DE44" s="38"/>
      <c r="DG44" s="8" t="s">
        <v>66</v>
      </c>
      <c r="DS44" s="24">
        <f ca="1">DS39+(DT33*DT32/2-(DS39-DS40)/DT32)*DS43-DT33*DS43^2/2</f>
        <v>34.494616604244712</v>
      </c>
      <c r="DT44" s="24">
        <f ca="1">DT39+(DT34*DT32/2-(DT39-DT40)/DT32)*DT43-DT34*DT43^2/2</f>
        <v>27.172068879918797</v>
      </c>
      <c r="DU44" s="24">
        <f ca="1">DU39+(DT34*DT32/2-(DU39-DU40)/DT32)*DU43-DT34*DU43^2/2</f>
        <v>21.976481541911582</v>
      </c>
    </row>
    <row r="45" spans="1:125" x14ac:dyDescent="0.35">
      <c r="S45" s="38"/>
      <c r="AK45" s="38"/>
      <c r="BC45" s="38"/>
      <c r="BU45" s="38"/>
      <c r="CM45" s="38"/>
      <c r="DE45" s="38"/>
    </row>
    <row r="46" spans="1:125" s="21" customFormat="1" x14ac:dyDescent="0.35">
      <c r="D46" s="23" t="s">
        <v>32</v>
      </c>
      <c r="E46" s="23" t="s">
        <v>33</v>
      </c>
      <c r="F46" s="23" t="s">
        <v>34</v>
      </c>
      <c r="G46" s="23" t="s">
        <v>35</v>
      </c>
      <c r="H46" s="23" t="s">
        <v>36</v>
      </c>
      <c r="I46" s="23" t="s">
        <v>37</v>
      </c>
      <c r="J46" s="23" t="s">
        <v>39</v>
      </c>
      <c r="K46" s="23" t="s">
        <v>40</v>
      </c>
      <c r="L46" s="23" t="s">
        <v>41</v>
      </c>
      <c r="M46" s="23" t="s">
        <v>42</v>
      </c>
      <c r="N46" s="23" t="s">
        <v>53</v>
      </c>
      <c r="O46" s="20" t="s">
        <v>32</v>
      </c>
      <c r="P46" s="23" t="s">
        <v>51</v>
      </c>
      <c r="Q46" s="23" t="s">
        <v>52</v>
      </c>
      <c r="S46" s="40"/>
      <c r="V46" s="23" t="s">
        <v>32</v>
      </c>
      <c r="W46" s="23" t="s">
        <v>33</v>
      </c>
      <c r="X46" s="23" t="s">
        <v>34</v>
      </c>
      <c r="Y46" s="23" t="s">
        <v>35</v>
      </c>
      <c r="Z46" s="23" t="s">
        <v>36</v>
      </c>
      <c r="AA46" s="23" t="s">
        <v>37</v>
      </c>
      <c r="AB46" s="23" t="s">
        <v>39</v>
      </c>
      <c r="AC46" s="23" t="s">
        <v>40</v>
      </c>
      <c r="AD46" s="23" t="s">
        <v>41</v>
      </c>
      <c r="AE46" s="23" t="s">
        <v>42</v>
      </c>
      <c r="AF46" s="23" t="s">
        <v>53</v>
      </c>
      <c r="AG46" s="20" t="s">
        <v>32</v>
      </c>
      <c r="AH46" s="23" t="s">
        <v>51</v>
      </c>
      <c r="AI46" s="23" t="s">
        <v>52</v>
      </c>
      <c r="AK46" s="40"/>
      <c r="AN46" s="23" t="s">
        <v>32</v>
      </c>
      <c r="AO46" s="23" t="s">
        <v>33</v>
      </c>
      <c r="AP46" s="23" t="s">
        <v>34</v>
      </c>
      <c r="AQ46" s="23" t="s">
        <v>35</v>
      </c>
      <c r="AR46" s="23" t="s">
        <v>36</v>
      </c>
      <c r="AS46" s="23" t="s">
        <v>37</v>
      </c>
      <c r="AT46" s="23" t="s">
        <v>39</v>
      </c>
      <c r="AU46" s="23" t="s">
        <v>40</v>
      </c>
      <c r="AV46" s="23" t="s">
        <v>41</v>
      </c>
      <c r="AW46" s="23" t="s">
        <v>42</v>
      </c>
      <c r="AX46" s="23" t="s">
        <v>53</v>
      </c>
      <c r="AY46" s="20" t="s">
        <v>32</v>
      </c>
      <c r="AZ46" s="23" t="s">
        <v>51</v>
      </c>
      <c r="BA46" s="23" t="s">
        <v>52</v>
      </c>
      <c r="BC46" s="40"/>
      <c r="BF46" s="23" t="s">
        <v>32</v>
      </c>
      <c r="BG46" s="23" t="s">
        <v>33</v>
      </c>
      <c r="BH46" s="23" t="s">
        <v>34</v>
      </c>
      <c r="BI46" s="23" t="s">
        <v>35</v>
      </c>
      <c r="BJ46" s="23" t="s">
        <v>36</v>
      </c>
      <c r="BK46" s="23" t="s">
        <v>37</v>
      </c>
      <c r="BL46" s="23" t="s">
        <v>39</v>
      </c>
      <c r="BM46" s="23" t="s">
        <v>40</v>
      </c>
      <c r="BN46" s="23" t="s">
        <v>41</v>
      </c>
      <c r="BO46" s="23" t="s">
        <v>42</v>
      </c>
      <c r="BP46" s="23" t="s">
        <v>53</v>
      </c>
      <c r="BQ46" s="20" t="s">
        <v>32</v>
      </c>
      <c r="BR46" s="23" t="s">
        <v>51</v>
      </c>
      <c r="BS46" s="23" t="s">
        <v>52</v>
      </c>
      <c r="BU46" s="40"/>
      <c r="BX46" s="23" t="s">
        <v>32</v>
      </c>
      <c r="BY46" s="23" t="s">
        <v>33</v>
      </c>
      <c r="BZ46" s="23" t="s">
        <v>34</v>
      </c>
      <c r="CA46" s="23" t="s">
        <v>35</v>
      </c>
      <c r="CB46" s="23" t="s">
        <v>36</v>
      </c>
      <c r="CC46" s="23" t="s">
        <v>37</v>
      </c>
      <c r="CD46" s="23" t="s">
        <v>39</v>
      </c>
      <c r="CE46" s="23" t="s">
        <v>40</v>
      </c>
      <c r="CF46" s="23" t="s">
        <v>41</v>
      </c>
      <c r="CG46" s="23" t="s">
        <v>42</v>
      </c>
      <c r="CH46" s="23" t="s">
        <v>53</v>
      </c>
      <c r="CI46" s="20" t="s">
        <v>32</v>
      </c>
      <c r="CJ46" s="23" t="s">
        <v>51</v>
      </c>
      <c r="CK46" s="23" t="s">
        <v>52</v>
      </c>
      <c r="CM46" s="40"/>
      <c r="CP46" s="23" t="s">
        <v>32</v>
      </c>
      <c r="CQ46" s="23" t="s">
        <v>33</v>
      </c>
      <c r="CR46" s="23" t="s">
        <v>34</v>
      </c>
      <c r="CS46" s="23" t="s">
        <v>35</v>
      </c>
      <c r="CT46" s="23" t="s">
        <v>36</v>
      </c>
      <c r="CU46" s="23" t="s">
        <v>37</v>
      </c>
      <c r="CV46" s="23" t="s">
        <v>39</v>
      </c>
      <c r="CW46" s="23" t="s">
        <v>40</v>
      </c>
      <c r="CX46" s="23" t="s">
        <v>41</v>
      </c>
      <c r="CY46" s="23" t="s">
        <v>42</v>
      </c>
      <c r="CZ46" s="23" t="s">
        <v>53</v>
      </c>
      <c r="DA46" s="20" t="s">
        <v>32</v>
      </c>
      <c r="DB46" s="23" t="s">
        <v>51</v>
      </c>
      <c r="DC46" s="23" t="s">
        <v>52</v>
      </c>
      <c r="DE46" s="40"/>
      <c r="DH46" s="23" t="s">
        <v>32</v>
      </c>
      <c r="DI46" s="23" t="s">
        <v>33</v>
      </c>
      <c r="DJ46" s="23" t="s">
        <v>34</v>
      </c>
      <c r="DK46" s="23" t="s">
        <v>35</v>
      </c>
      <c r="DL46" s="23" t="s">
        <v>36</v>
      </c>
      <c r="DM46" s="23" t="s">
        <v>37</v>
      </c>
      <c r="DN46" s="23" t="s">
        <v>39</v>
      </c>
      <c r="DO46" s="23" t="s">
        <v>40</v>
      </c>
      <c r="DP46" s="23" t="s">
        <v>41</v>
      </c>
      <c r="DQ46" s="23" t="s">
        <v>42</v>
      </c>
      <c r="DR46" s="23" t="s">
        <v>53</v>
      </c>
      <c r="DS46" s="20" t="s">
        <v>32</v>
      </c>
      <c r="DT46" s="23" t="s">
        <v>51</v>
      </c>
      <c r="DU46" s="23" t="s">
        <v>52</v>
      </c>
    </row>
    <row r="47" spans="1:125" s="21" customFormat="1" x14ac:dyDescent="0.35">
      <c r="A47" s="22" t="s">
        <v>38</v>
      </c>
      <c r="C47" s="8" t="s">
        <v>11</v>
      </c>
      <c r="D47" s="24">
        <f ca="1">D39+D41*F35/100-P33*F35^2/20000</f>
        <v>-13.503262499999998</v>
      </c>
      <c r="E47" s="24">
        <f ca="1">E39+E41*F35/100-P34*F35^2/20000</f>
        <v>-8.208475</v>
      </c>
      <c r="F47" s="24">
        <f ca="1">F39-(F39-F40)/P32*F35/100</f>
        <v>5.8431382978723398</v>
      </c>
      <c r="G47" s="24">
        <f ca="1">G39-(G39-G40)/P32*F35/100</f>
        <v>0.64952127659574466</v>
      </c>
      <c r="H47" s="24">
        <f ca="1">H39-(H39-H40)/P32*F35/100</f>
        <v>7.2276595744680844E-2</v>
      </c>
      <c r="I47" s="24">
        <f ca="1">I39-(I39-I40)/P32*F35/100</f>
        <v>0.10607446808510639</v>
      </c>
      <c r="J47" s="24">
        <f ca="1">(ABS(F47)+ABS(H47))*SIGN(F47)</f>
        <v>5.9154148936170206</v>
      </c>
      <c r="K47" s="24">
        <f ca="1">(ABS(G47)+ABS(I47))*SIGN(G47)</f>
        <v>0.755595744680851</v>
      </c>
      <c r="L47" s="24">
        <f ca="1">(ABS(J47)+0.3*ABS(K47))*SIGN(J47)</f>
        <v>6.1420936170212759</v>
      </c>
      <c r="M47" s="24">
        <f t="shared" ref="M47:M50" ca="1" si="63">(ABS(K47)+0.3*ABS(J47))*SIGN(K47)</f>
        <v>2.5302202127659572</v>
      </c>
      <c r="N47" s="24">
        <f ca="1">IF($C$2&lt;=$C$3,L47,M47)</f>
        <v>6.1420936170212759</v>
      </c>
      <c r="O47" s="24">
        <f ca="1">D47</f>
        <v>-13.503262499999998</v>
      </c>
      <c r="P47" s="24">
        <f ca="1">E47+N47</f>
        <v>-2.0663813829787241</v>
      </c>
      <c r="Q47" s="24">
        <f ca="1">E47-N47</f>
        <v>-14.350568617021276</v>
      </c>
      <c r="S47" s="35" t="s">
        <v>38</v>
      </c>
      <c r="U47" s="8" t="s">
        <v>11</v>
      </c>
      <c r="V47" s="24">
        <f ca="1">V39+V41*X35/100-AH33*X35^2/20000</f>
        <v>-11.137912499999999</v>
      </c>
      <c r="W47" s="24">
        <f ca="1">W39+W41*X35/100-AH34*X35^2/20000</f>
        <v>-6.7501249999999997</v>
      </c>
      <c r="X47" s="24">
        <f ca="1">X39-(X39-X40)/AH32*X35/100</f>
        <v>5.8324736842105258</v>
      </c>
      <c r="Y47" s="24">
        <f ca="1">Y39-(Y39-Y40)/AH32*X35/100</f>
        <v>0.64903947368421044</v>
      </c>
      <c r="Z47" s="24">
        <f ca="1">Z39-(Z39-Z40)/AH32*X35/100</f>
        <v>7.2039473684210528E-2</v>
      </c>
      <c r="AA47" s="24">
        <f ca="1">AA39-(AA39-AA40)/AH32*X35/100</f>
        <v>0.10619736842105264</v>
      </c>
      <c r="AB47" s="24">
        <f ca="1">(ABS(X47)+ABS(Z47))*SIGN(X47)</f>
        <v>5.9045131578947361</v>
      </c>
      <c r="AC47" s="24">
        <f ca="1">(ABS(Y47)+ABS(AA47))*SIGN(Y47)</f>
        <v>0.7552368421052631</v>
      </c>
      <c r="AD47" s="24">
        <f ca="1">(ABS(AB47)+0.3*ABS(AC47))*SIGN(AB47)</f>
        <v>6.131084210526315</v>
      </c>
      <c r="AE47" s="24">
        <f t="shared" ref="AE47:AE50" ca="1" si="64">(ABS(AC47)+0.3*ABS(AB47))*SIGN(AC47)</f>
        <v>2.5265907894736839</v>
      </c>
      <c r="AF47" s="24">
        <f ca="1">IF($C$2&lt;=$C$3,AD47,AE47)</f>
        <v>6.131084210526315</v>
      </c>
      <c r="AG47" s="24">
        <f ca="1">V47</f>
        <v>-11.137912499999999</v>
      </c>
      <c r="AH47" s="24">
        <f ca="1">W47+AF47</f>
        <v>-0.61904078947368468</v>
      </c>
      <c r="AI47" s="24">
        <f ca="1">W47-AF47</f>
        <v>-12.881209210526315</v>
      </c>
      <c r="AK47" s="35" t="s">
        <v>38</v>
      </c>
      <c r="AM47" s="8" t="s">
        <v>11</v>
      </c>
      <c r="AN47" s="24">
        <f ca="1">AN39+AN41*AP35/100-AZ33*AP35^2/20000</f>
        <v>-12.9830875</v>
      </c>
      <c r="AO47" s="24">
        <f ca="1">AO39+AO41*AP35/100-AZ34*AP35^2/20000</f>
        <v>-7.8713249999999988</v>
      </c>
      <c r="AP47" s="24">
        <f ca="1">AP39-(AP39-AP40)/AZ32*AP35/100</f>
        <v>8.2221999999999991</v>
      </c>
      <c r="AQ47" s="24">
        <f ca="1">AQ39-(AQ39-AQ40)/AZ32*AP35/100</f>
        <v>0.92859999999999987</v>
      </c>
      <c r="AR47" s="24">
        <f ca="1">AR39-(AR39-AR40)/AZ32*AP35/100</f>
        <v>0.10575000000000001</v>
      </c>
      <c r="AS47" s="24">
        <f ca="1">AS39-(AS39-AS40)/AZ32*AP35/100</f>
        <v>0.15544999999999998</v>
      </c>
      <c r="AT47" s="24">
        <f ca="1">(ABS(AP47)+ABS(AR47))*SIGN(AP47)</f>
        <v>8.3279499999999995</v>
      </c>
      <c r="AU47" s="24">
        <f ca="1">(ABS(AQ47)+ABS(AS47))*SIGN(AQ47)</f>
        <v>1.08405</v>
      </c>
      <c r="AV47" s="24">
        <f ca="1">(ABS(AT47)+0.3*ABS(AU47))*SIGN(AT47)</f>
        <v>8.6531649999999996</v>
      </c>
      <c r="AW47" s="24">
        <f t="shared" ref="AW47:AW50" ca="1" si="65">(ABS(AU47)+0.3*ABS(AT47))*SIGN(AU47)</f>
        <v>3.5824349999999998</v>
      </c>
      <c r="AX47" s="24">
        <f ca="1">IF($C$2&lt;=$C$3,AV47,AW47)</f>
        <v>8.6531649999999996</v>
      </c>
      <c r="AY47" s="24">
        <f ca="1">AN47</f>
        <v>-12.9830875</v>
      </c>
      <c r="AZ47" s="24">
        <f ca="1">AO47+AX47</f>
        <v>0.78184000000000076</v>
      </c>
      <c r="BA47" s="24">
        <f ca="1">AO47-AX47</f>
        <v>-16.52449</v>
      </c>
      <c r="BC47" s="35" t="s">
        <v>38</v>
      </c>
      <c r="BE47" s="8" t="s">
        <v>11</v>
      </c>
      <c r="BF47" s="24">
        <f ca="1">BF39+BF41*BH35/100-BR33*BH35^2/20000</f>
        <v>-22.015574999999995</v>
      </c>
      <c r="BG47" s="24">
        <f ca="1">BG39+BG41*BH35/100-BR34*BH35^2/20000</f>
        <v>-13.138137499999999</v>
      </c>
      <c r="BH47" s="24">
        <f ca="1">BH39-(BH39-BH40)/BR32*BH35/100</f>
        <v>16.598703125</v>
      </c>
      <c r="BI47" s="24">
        <f ca="1">BI39-(BI39-BI40)/BR32*BH35/100</f>
        <v>1.8332968749999998</v>
      </c>
      <c r="BJ47" s="24">
        <f ca="1">BJ39-(BJ39-BJ40)/BR32*BH35/100</f>
        <v>0.19803124999999999</v>
      </c>
      <c r="BK47" s="24">
        <f ca="1">BK39-(BK39-BK40)/BR32*BH35/100</f>
        <v>0.29079687500000001</v>
      </c>
      <c r="BL47" s="24">
        <f ca="1">(ABS(BH47)+ABS(BJ47))*SIGN(BH47)</f>
        <v>16.796734375</v>
      </c>
      <c r="BM47" s="24">
        <f ca="1">(ABS(BI47)+ABS(BK47))*SIGN(BI47)</f>
        <v>2.1240937499999997</v>
      </c>
      <c r="BN47" s="24">
        <f ca="1">(ABS(BL47)+0.3*ABS(BM47))*SIGN(BL47)</f>
        <v>17.4339625</v>
      </c>
      <c r="BO47" s="24">
        <f t="shared" ref="BO47:BO50" ca="1" si="66">(ABS(BM47)+0.3*ABS(BL47))*SIGN(BM47)</f>
        <v>7.1631140625</v>
      </c>
      <c r="BP47" s="24">
        <f ca="1">IF($C$2&lt;=$C$3,BN47,BO47)</f>
        <v>17.4339625</v>
      </c>
      <c r="BQ47" s="24">
        <f ca="1">BF47</f>
        <v>-22.015574999999995</v>
      </c>
      <c r="BR47" s="24">
        <f ca="1">BG47+BP47</f>
        <v>4.2958250000000007</v>
      </c>
      <c r="BS47" s="24">
        <f ca="1">BG47-BP47</f>
        <v>-30.572099999999999</v>
      </c>
      <c r="BU47" s="35" t="s">
        <v>38</v>
      </c>
      <c r="BW47" s="8" t="s">
        <v>11</v>
      </c>
      <c r="BX47" s="24">
        <f ca="1">BX39+BX41*BZ35/100-CJ33*BZ35^2/20000</f>
        <v>-32.136074999999998</v>
      </c>
      <c r="BY47" s="24">
        <f ca="1">BY39+BY41*BZ35/100-CJ34*BZ35^2/20000</f>
        <v>-18.863937500000006</v>
      </c>
      <c r="BZ47" s="24">
        <f ca="1">BZ39-(BZ39-BZ40)/CJ32*BZ35/100</f>
        <v>31.664749999999998</v>
      </c>
      <c r="CA47" s="24">
        <f ca="1">CA39-(CA39-CA40)/CJ32*BZ35/100</f>
        <v>3.5345</v>
      </c>
      <c r="CB47" s="24">
        <f ca="1">CB39-(CB39-CB40)/CJ32*BZ35/100</f>
        <v>0.39433333333333331</v>
      </c>
      <c r="CC47" s="24">
        <f ca="1">CC39-(CC39-CC40)/CJ32*BZ35/100</f>
        <v>0.58024999999999993</v>
      </c>
      <c r="CD47" s="24">
        <f ca="1">(ABS(BZ47)+ABS(CB47))*SIGN(BZ47)</f>
        <v>32.059083333333334</v>
      </c>
      <c r="CE47" s="24">
        <f ca="1">(ABS(CA47)+ABS(CC47))*SIGN(CA47)</f>
        <v>4.1147499999999999</v>
      </c>
      <c r="CF47" s="24">
        <f ca="1">(ABS(CD47)+0.3*ABS(CE47))*SIGN(CD47)</f>
        <v>33.293508333333335</v>
      </c>
      <c r="CG47" s="24">
        <f t="shared" ref="CG47:CG50" ca="1" si="67">(ABS(CE47)+0.3*ABS(CD47))*SIGN(CE47)</f>
        <v>13.732475000000001</v>
      </c>
      <c r="CH47" s="24">
        <f ca="1">IF($C$2&lt;=$C$3,CF47,CG47)</f>
        <v>33.293508333333335</v>
      </c>
      <c r="CI47" s="24">
        <f ca="1">BX47</f>
        <v>-32.136074999999998</v>
      </c>
      <c r="CJ47" s="24">
        <f ca="1">BY47+CH47</f>
        <v>14.429570833333329</v>
      </c>
      <c r="CK47" s="24">
        <f ca="1">BY47-CH47</f>
        <v>-52.157445833333341</v>
      </c>
      <c r="CM47" s="35" t="s">
        <v>38</v>
      </c>
      <c r="CO47" s="8" t="s">
        <v>11</v>
      </c>
      <c r="CP47" s="24">
        <f ca="1">CP39+CP41*CR35/100-DB33*CR35^2/20000</f>
        <v>-13.487575</v>
      </c>
      <c r="CQ47" s="24">
        <f ca="1">CQ39+CQ41*CR35/100-DB34*CR35^2/20000</f>
        <v>-7.7396875000000014</v>
      </c>
      <c r="CR47" s="24">
        <f ca="1">CR39-(CR39-CR40)/DB32*CR35/100</f>
        <v>23.336472222222223</v>
      </c>
      <c r="CS47" s="24">
        <f ca="1">CS39-(CS39-CS40)/DB32*CR35/100</f>
        <v>2.5813888888888892</v>
      </c>
      <c r="CT47" s="24">
        <f ca="1">CT39-(CT39-CT40)/DB32*CR35/100</f>
        <v>0.28062500000000001</v>
      </c>
      <c r="CU47" s="24">
        <f ca="1">CU39-(CU39-CU40)/DB32*CR35/100</f>
        <v>0.41313888888888889</v>
      </c>
      <c r="CV47" s="24">
        <f ca="1">(ABS(CR47)+ABS(CT47))*SIGN(CR47)</f>
        <v>23.617097222222224</v>
      </c>
      <c r="CW47" s="24">
        <f ca="1">(ABS(CS47)+ABS(CU47))*SIGN(CS47)</f>
        <v>2.9945277777777779</v>
      </c>
      <c r="CX47" s="24">
        <f ca="1">(ABS(CV47)+0.3*ABS(CW47))*SIGN(CV47)</f>
        <v>24.515455555555558</v>
      </c>
      <c r="CY47" s="24">
        <f t="shared" ref="CY47:CY50" ca="1" si="68">(ABS(CW47)+0.3*ABS(CV47))*SIGN(CW47)</f>
        <v>10.079656944444444</v>
      </c>
      <c r="CZ47" s="24">
        <f ca="1">IF($C$2&lt;=$C$3,CX47,CY47)</f>
        <v>24.515455555555558</v>
      </c>
      <c r="DA47" s="24">
        <f ca="1">CP47</f>
        <v>-13.487575</v>
      </c>
      <c r="DB47" s="24">
        <f ca="1">CQ47+CZ47</f>
        <v>16.775768055555556</v>
      </c>
      <c r="DC47" s="24">
        <f ca="1">CQ47-CZ47</f>
        <v>-32.255143055555557</v>
      </c>
      <c r="DE47" s="35" t="s">
        <v>38</v>
      </c>
      <c r="DG47" s="8" t="s">
        <v>11</v>
      </c>
      <c r="DH47" s="24">
        <f ca="1">DH39+DH41*DJ35/100-DT33*DJ35^2/20000</f>
        <v>-13.487575</v>
      </c>
      <c r="DI47" s="24">
        <f ca="1">DI39+DI41*DJ35/100-DT34*DJ35^2/20000</f>
        <v>-7.7396875000000014</v>
      </c>
      <c r="DJ47" s="24">
        <f ca="1">DJ39-(DJ39-DJ40)/DT32*DJ35/100</f>
        <v>23.336472222222223</v>
      </c>
      <c r="DK47" s="24">
        <f ca="1">DK39-(DK39-DK40)/DT32*DJ35/100</f>
        <v>2.5813888888888892</v>
      </c>
      <c r="DL47" s="24">
        <f ca="1">DL39-(DL39-DL40)/DT32*DJ35/100</f>
        <v>0.28062500000000001</v>
      </c>
      <c r="DM47" s="24">
        <f ca="1">DM39-(DM39-DM40)/DT32*DJ35/100</f>
        <v>0.41313888888888889</v>
      </c>
      <c r="DN47" s="24">
        <f ca="1">(ABS(DJ47)+ABS(DL47))*SIGN(DJ47)</f>
        <v>23.617097222222224</v>
      </c>
      <c r="DO47" s="24">
        <f ca="1">(ABS(DK47)+ABS(DM47))*SIGN(DK47)</f>
        <v>2.9945277777777779</v>
      </c>
      <c r="DP47" s="24">
        <f ca="1">(ABS(DN47)+0.3*ABS(DO47))*SIGN(DN47)</f>
        <v>24.515455555555558</v>
      </c>
      <c r="DQ47" s="24">
        <f t="shared" ref="DQ47:DQ50" ca="1" si="69">(ABS(DO47)+0.3*ABS(DN47))*SIGN(DO47)</f>
        <v>10.079656944444444</v>
      </c>
      <c r="DR47" s="24">
        <f ca="1">IF($C$2&lt;=$C$3,DP47,DQ47)</f>
        <v>24.515455555555558</v>
      </c>
      <c r="DS47" s="24">
        <f ca="1">DH47</f>
        <v>-13.487575</v>
      </c>
      <c r="DT47" s="24">
        <f ca="1">DI47+DR47</f>
        <v>16.775768055555556</v>
      </c>
      <c r="DU47" s="24">
        <f ca="1">DI47-DR47</f>
        <v>-32.255143055555557</v>
      </c>
    </row>
    <row r="48" spans="1:125" s="21" customFormat="1" x14ac:dyDescent="0.35">
      <c r="C48" s="8" t="s">
        <v>10</v>
      </c>
      <c r="D48" s="24">
        <f ca="1">D40-D42*F36/100-P33*F36^2/20000</f>
        <v>-16.003712500000002</v>
      </c>
      <c r="E48" s="24">
        <f ca="1">E40-E42*F36/100-P34*F36^2/20000</f>
        <v>-9.7148749999999993</v>
      </c>
      <c r="F48" s="24">
        <f ca="1">F40-(F40-F39)/P32*F35/100</f>
        <v>-5.3581382978723404</v>
      </c>
      <c r="G48" s="24">
        <f ca="1">G40-(G40-G39)/P32*F35/100</f>
        <v>-0.59652127659574472</v>
      </c>
      <c r="H48" s="24">
        <f ca="1">H40-(H40-H39)/P32*F35/100</f>
        <v>-6.6276595744680838E-2</v>
      </c>
      <c r="I48" s="24">
        <f ca="1">I40-(I40-I39)/P32*F35/100</f>
        <v>-9.7074468085106377E-2</v>
      </c>
      <c r="J48" s="24">
        <f t="shared" ref="J48:K50" ca="1" si="70">(ABS(F48)+ABS(H48))*SIGN(F48)</f>
        <v>-5.4244148936170209</v>
      </c>
      <c r="K48" s="24">
        <f t="shared" ca="1" si="70"/>
        <v>-0.69359574468085106</v>
      </c>
      <c r="L48" s="24">
        <f t="shared" ref="L48:L50" ca="1" si="71">(ABS(J48)+0.3*ABS(K48))*SIGN(J48)</f>
        <v>-5.632493617021276</v>
      </c>
      <c r="M48" s="24">
        <f t="shared" ca="1" si="63"/>
        <v>-2.3209202127659574</v>
      </c>
      <c r="N48" s="24">
        <f ca="1">IF($C$2&lt;=$C$3,L48,M48)</f>
        <v>-5.632493617021276</v>
      </c>
      <c r="O48" s="24">
        <f t="shared" ref="O48:O50" ca="1" si="72">D48</f>
        <v>-16.003712500000002</v>
      </c>
      <c r="P48" s="24">
        <f t="shared" ref="P48:P50" ca="1" si="73">E48+N48</f>
        <v>-15.347368617021274</v>
      </c>
      <c r="Q48" s="24">
        <f t="shared" ref="Q48:Q50" ca="1" si="74">E48-N48</f>
        <v>-4.0823813829787232</v>
      </c>
      <c r="S48" s="40"/>
      <c r="U48" s="8" t="s">
        <v>10</v>
      </c>
      <c r="V48" s="24">
        <f ca="1">V40-V42*X36/100-AH33*X36^2/20000</f>
        <v>-9.608012500000001</v>
      </c>
      <c r="W48" s="24">
        <f ca="1">W40-W42*X36/100-AH34*X36^2/20000</f>
        <v>-5.8539250000000012</v>
      </c>
      <c r="X48" s="24">
        <f ca="1">X40-(X40-X39)/AH32*X35/100</f>
        <v>-5.4964736842105264</v>
      </c>
      <c r="Y48" s="24">
        <f ca="1">Y40-(Y40-Y39)/AH32*X35/100</f>
        <v>-0.61003947368421052</v>
      </c>
      <c r="Z48" s="24">
        <f ca="1">Z40-(Z40-Z39)/AH32*X35/100</f>
        <v>-6.7039473684210524E-2</v>
      </c>
      <c r="AA48" s="24">
        <f ca="1">AA40-(AA40-AA39)/AH32*X35/100</f>
        <v>-9.9197368421052631E-2</v>
      </c>
      <c r="AB48" s="24">
        <f t="shared" ref="AB48:AC50" ca="1" si="75">(ABS(X48)+ABS(Z48))*SIGN(X48)</f>
        <v>-5.5635131578947368</v>
      </c>
      <c r="AC48" s="24">
        <f t="shared" ca="1" si="75"/>
        <v>-0.70923684210526317</v>
      </c>
      <c r="AD48" s="24">
        <f t="shared" ref="AD48:AD50" ca="1" si="76">(ABS(AB48)+0.3*ABS(AC48))*SIGN(AB48)</f>
        <v>-5.7762842105263159</v>
      </c>
      <c r="AE48" s="24">
        <f t="shared" ca="1" si="64"/>
        <v>-2.378290789473684</v>
      </c>
      <c r="AF48" s="24">
        <f ca="1">IF($C$2&lt;=$C$3,AD48,AE48)</f>
        <v>-5.7762842105263159</v>
      </c>
      <c r="AG48" s="24">
        <f t="shared" ref="AG48:AG50" ca="1" si="77">V48</f>
        <v>-9.608012500000001</v>
      </c>
      <c r="AH48" s="24">
        <f t="shared" ref="AH48:AH50" ca="1" si="78">W48+AF48</f>
        <v>-11.630209210526317</v>
      </c>
      <c r="AI48" s="24">
        <f t="shared" ref="AI48:AI50" ca="1" si="79">W48-AF48</f>
        <v>-7.7640789473685246E-2</v>
      </c>
      <c r="AK48" s="40"/>
      <c r="AM48" s="8" t="s">
        <v>10</v>
      </c>
      <c r="AN48" s="24">
        <f ca="1">AN40-AN42*AP36/100-AZ33*AP36^2/20000</f>
        <v>-12.2648875</v>
      </c>
      <c r="AO48" s="24">
        <f ca="1">AO40-AO42*AP36/100-AZ34*AP36^2/20000</f>
        <v>-7.4295249999999999</v>
      </c>
      <c r="AP48" s="24">
        <f ca="1">AP40-(AP40-AP39)/AZ32*AP35/100</f>
        <v>-7.3982000000000001</v>
      </c>
      <c r="AQ48" s="24">
        <f ca="1">AQ40-(AQ40-AQ39)/AZ32*AP35/100</f>
        <v>-0.8425999999999999</v>
      </c>
      <c r="AR48" s="24">
        <f ca="1">AR40-(AR40-AR39)/AZ32*AP35/100</f>
        <v>-9.6750000000000003E-2</v>
      </c>
      <c r="AS48" s="24">
        <f ca="1">AS40-(AS40-AS39)/AZ32*AP35/100</f>
        <v>-0.14244999999999999</v>
      </c>
      <c r="AT48" s="24">
        <f t="shared" ref="AT48:AU50" ca="1" si="80">(ABS(AP48)+ABS(AR48))*SIGN(AP48)</f>
        <v>-7.4949500000000002</v>
      </c>
      <c r="AU48" s="24">
        <f t="shared" ca="1" si="80"/>
        <v>-0.98504999999999987</v>
      </c>
      <c r="AV48" s="24">
        <f t="shared" ref="AV48:AV50" ca="1" si="81">(ABS(AT48)+0.3*ABS(AU48))*SIGN(AT48)</f>
        <v>-7.7904650000000002</v>
      </c>
      <c r="AW48" s="24">
        <f t="shared" ca="1" si="65"/>
        <v>-3.2335349999999998</v>
      </c>
      <c r="AX48" s="24">
        <f ca="1">IF($C$2&lt;=$C$3,AV48,AW48)</f>
        <v>-7.7904650000000002</v>
      </c>
      <c r="AY48" s="24">
        <f t="shared" ref="AY48:AY50" ca="1" si="82">AN48</f>
        <v>-12.2648875</v>
      </c>
      <c r="AZ48" s="24">
        <f t="shared" ref="AZ48:AZ50" ca="1" si="83">AO48+AX48</f>
        <v>-15.219989999999999</v>
      </c>
      <c r="BA48" s="24">
        <f t="shared" ref="BA48:BA50" ca="1" si="84">AO48-AX48</f>
        <v>0.36094000000000026</v>
      </c>
      <c r="BC48" s="40"/>
      <c r="BE48" s="8" t="s">
        <v>10</v>
      </c>
      <c r="BF48" s="24">
        <f ca="1">BF40-BF42*BH36/100-BR33*BH36^2/20000</f>
        <v>-13.438075000000005</v>
      </c>
      <c r="BG48" s="24">
        <f ca="1">BG40-BG42*BH36/100-BR34*BH36^2/20000</f>
        <v>-7.8401375</v>
      </c>
      <c r="BH48" s="24">
        <f ca="1">BH40-(BH40-BH39)/BR32*BH35/100</f>
        <v>-25.553703125000002</v>
      </c>
      <c r="BI48" s="24">
        <f ca="1">BI40-(BI40-BI39)/BR32*BH35/100</f>
        <v>-2.8202968749999999</v>
      </c>
      <c r="BJ48" s="24">
        <f ca="1">BJ40-(BJ40-BJ39)/BR32*BH35/100</f>
        <v>-0.30403125000000003</v>
      </c>
      <c r="BK48" s="24">
        <f ca="1">BK40-(BK40-BK39)/BR32*BH35/100</f>
        <v>-0.44779687499999998</v>
      </c>
      <c r="BL48" s="24">
        <f t="shared" ref="BL48:BM50" ca="1" si="85">(ABS(BH48)+ABS(BJ48))*SIGN(BH48)</f>
        <v>-25.857734375000003</v>
      </c>
      <c r="BM48" s="24">
        <f t="shared" ca="1" si="85"/>
        <v>-3.2680937499999998</v>
      </c>
      <c r="BN48" s="24">
        <f t="shared" ref="BN48:BN50" ca="1" si="86">(ABS(BL48)+0.3*ABS(BM48))*SIGN(BL48)</f>
        <v>-26.838162500000003</v>
      </c>
      <c r="BO48" s="24">
        <f t="shared" ca="1" si="66"/>
        <v>-11.025414062500001</v>
      </c>
      <c r="BP48" s="24">
        <f ca="1">IF($C$2&lt;=$C$3,BN48,BO48)</f>
        <v>-26.838162500000003</v>
      </c>
      <c r="BQ48" s="24">
        <f t="shared" ref="BQ48:BQ50" ca="1" si="87">BF48</f>
        <v>-13.438075000000005</v>
      </c>
      <c r="BR48" s="24">
        <f t="shared" ref="BR48:BR50" ca="1" si="88">BG48+BP48</f>
        <v>-34.6783</v>
      </c>
      <c r="BS48" s="24">
        <f t="shared" ref="BS48:BS50" ca="1" si="89">BG48-BP48</f>
        <v>18.998025000000002</v>
      </c>
      <c r="BU48" s="40"/>
      <c r="BW48" s="8" t="s">
        <v>10</v>
      </c>
      <c r="BX48" s="24">
        <f ca="1">BX40-BX42*BZ36/100-CJ33*BZ36^2/20000</f>
        <v>-33.594175</v>
      </c>
      <c r="BY48" s="24">
        <f ca="1">BY40-BY42*BZ36/100-CJ34*BZ36^2/20000</f>
        <v>-19.7369375</v>
      </c>
      <c r="BZ48" s="24">
        <f ca="1">BZ40-(BZ40-BZ39)/CJ32*BZ35/100</f>
        <v>-31.547750000000001</v>
      </c>
      <c r="CA48" s="24">
        <f ca="1">CA40-(CA40-CA39)/CJ32*BZ35/100</f>
        <v>-3.5204999999999997</v>
      </c>
      <c r="CB48" s="24">
        <f ca="1">CB40-(CB40-CB39)/CJ32*BZ35/100</f>
        <v>-0.39233333333333331</v>
      </c>
      <c r="CC48" s="24">
        <f ca="1">CC40-(CC40-CC39)/CJ32*BZ35/100</f>
        <v>-0.57724999999999993</v>
      </c>
      <c r="CD48" s="24">
        <f t="shared" ref="CD48:CE50" ca="1" si="90">(ABS(BZ48)+ABS(CB48))*SIGN(BZ48)</f>
        <v>-31.940083333333334</v>
      </c>
      <c r="CE48" s="24">
        <f t="shared" ca="1" si="90"/>
        <v>-4.0977499999999996</v>
      </c>
      <c r="CF48" s="24">
        <f t="shared" ref="CF48:CF50" ca="1" si="91">(ABS(CD48)+0.3*ABS(CE48))*SIGN(CD48)</f>
        <v>-33.169408333333337</v>
      </c>
      <c r="CG48" s="24">
        <f t="shared" ca="1" si="67"/>
        <v>-13.679774999999999</v>
      </c>
      <c r="CH48" s="24">
        <f ca="1">IF($C$2&lt;=$C$3,CF48,CG48)</f>
        <v>-33.169408333333337</v>
      </c>
      <c r="CI48" s="24">
        <f t="shared" ref="CI48:CI50" ca="1" si="92">BX48</f>
        <v>-33.594175</v>
      </c>
      <c r="CJ48" s="24">
        <f t="shared" ref="CJ48:CJ50" ca="1" si="93">BY48+CH48</f>
        <v>-52.906345833333333</v>
      </c>
      <c r="CK48" s="24">
        <f t="shared" ref="CK48:CK50" ca="1" si="94">BY48-CH48</f>
        <v>13.432470833333337</v>
      </c>
      <c r="CM48" s="40"/>
      <c r="CO48" s="8" t="s">
        <v>10</v>
      </c>
      <c r="CP48" s="24">
        <f ca="1">CP40-CP42*CR36/100-DB33*CR36^2/20000</f>
        <v>-24.730074999999999</v>
      </c>
      <c r="CQ48" s="24">
        <f ca="1">CQ40-CQ42*CR36/100-DB34*CR36^2/20000</f>
        <v>-14.699187500000001</v>
      </c>
      <c r="CR48" s="24">
        <f ca="1">CR40-(CR40-CR39)/DB32*CR35/100</f>
        <v>-17.980472222222222</v>
      </c>
      <c r="CS48" s="24">
        <f ca="1">CS40-(CS40-CS39)/DB32*CR35/100</f>
        <v>-1.9973888888888889</v>
      </c>
      <c r="CT48" s="24">
        <f ca="1">CT40-(CT40-CT39)/DB32*CR35/100</f>
        <v>-0.21962500000000001</v>
      </c>
      <c r="CU48" s="24">
        <f ca="1">CU40-(CU40-CU39)/DB32*CR35/100</f>
        <v>-0.32313888888888886</v>
      </c>
      <c r="CV48" s="24">
        <f t="shared" ref="CV48:CW50" ca="1" si="95">(ABS(CR48)+ABS(CT48))*SIGN(CR48)</f>
        <v>-18.200097222222222</v>
      </c>
      <c r="CW48" s="24">
        <f t="shared" ca="1" si="95"/>
        <v>-2.3205277777777775</v>
      </c>
      <c r="CX48" s="24">
        <f t="shared" ref="CX48:CX50" ca="1" si="96">(ABS(CV48)+0.3*ABS(CW48))*SIGN(CV48)</f>
        <v>-18.896255555555555</v>
      </c>
      <c r="CY48" s="24">
        <f t="shared" ca="1" si="68"/>
        <v>-7.7805569444444442</v>
      </c>
      <c r="CZ48" s="24">
        <f ca="1">IF($C$2&lt;=$C$3,CX48,CY48)</f>
        <v>-18.896255555555555</v>
      </c>
      <c r="DA48" s="24">
        <f t="shared" ref="DA48:DA50" ca="1" si="97">CP48</f>
        <v>-24.730074999999999</v>
      </c>
      <c r="DB48" s="24">
        <f t="shared" ref="DB48:DB50" ca="1" si="98">CQ48+CZ48</f>
        <v>-33.595443055555556</v>
      </c>
      <c r="DC48" s="24">
        <f t="shared" ref="DC48:DC50" ca="1" si="99">CQ48-CZ48</f>
        <v>4.1970680555555546</v>
      </c>
      <c r="DE48" s="40"/>
      <c r="DG48" s="8" t="s">
        <v>10</v>
      </c>
      <c r="DH48" s="24">
        <f ca="1">DH40-DH42*DJ36/100-DT33*DJ36^2/20000</f>
        <v>-11.099675000000001</v>
      </c>
      <c r="DI48" s="24">
        <f ca="1">DI40-DI42*DJ36/100-DT34*DJ36^2/20000</f>
        <v>-6.666687500000001</v>
      </c>
      <c r="DJ48" s="24">
        <f ca="1">DJ40-(DJ40-DJ39)/DT32*DJ35/100</f>
        <v>-17.980472222222222</v>
      </c>
      <c r="DK48" s="24">
        <f ca="1">DK40-(DK40-DK39)/DT32*DJ35/100</f>
        <v>-1.9973888888888889</v>
      </c>
      <c r="DL48" s="24">
        <f ca="1">DL40-(DL40-DL39)/DT32*DJ35/100</f>
        <v>-0.21962500000000001</v>
      </c>
      <c r="DM48" s="24">
        <f ca="1">DM40-(DM40-DM39)/DT32*DJ35/100</f>
        <v>-0.32313888888888886</v>
      </c>
      <c r="DN48" s="24">
        <f t="shared" ref="DN48:DO50" ca="1" si="100">(ABS(DJ48)+ABS(DL48))*SIGN(DJ48)</f>
        <v>-18.200097222222222</v>
      </c>
      <c r="DO48" s="24">
        <f t="shared" ca="1" si="100"/>
        <v>-2.3205277777777775</v>
      </c>
      <c r="DP48" s="24">
        <f t="shared" ref="DP48:DP50" ca="1" si="101">(ABS(DN48)+0.3*ABS(DO48))*SIGN(DN48)</f>
        <v>-18.896255555555555</v>
      </c>
      <c r="DQ48" s="24">
        <f t="shared" ca="1" si="69"/>
        <v>-7.7805569444444442</v>
      </c>
      <c r="DR48" s="24">
        <f ca="1">IF($C$2&lt;=$C$3,DP48,DQ48)</f>
        <v>-18.896255555555555</v>
      </c>
      <c r="DS48" s="24">
        <f t="shared" ref="DS48:DS50" ca="1" si="102">DH48</f>
        <v>-11.099675000000001</v>
      </c>
      <c r="DT48" s="24">
        <f t="shared" ref="DT48:DT50" ca="1" si="103">DI48+DR48</f>
        <v>-25.562943055555557</v>
      </c>
      <c r="DU48" s="24">
        <f t="shared" ref="DU48:DU50" ca="1" si="104">DI48-DR48</f>
        <v>12.229568055555553</v>
      </c>
    </row>
    <row r="49" spans="1:126" s="21" customFormat="1" x14ac:dyDescent="0.35">
      <c r="C49" s="8" t="s">
        <v>9</v>
      </c>
      <c r="D49" s="24">
        <f ca="1">D41-P33*F35/100</f>
        <v>22.685500000000001</v>
      </c>
      <c r="E49" s="24">
        <f ca="1">E41-P34*F35/100</f>
        <v>13.782</v>
      </c>
      <c r="F49" s="24">
        <f t="shared" ref="F49:I50" ca="1" si="105">F41</f>
        <v>-2.5459999999999998</v>
      </c>
      <c r="G49" s="24">
        <f t="shared" ca="1" si="105"/>
        <v>-0.28299999999999997</v>
      </c>
      <c r="H49" s="24">
        <f t="shared" ca="1" si="105"/>
        <v>-3.1E-2</v>
      </c>
      <c r="I49" s="24">
        <f t="shared" ca="1" si="105"/>
        <v>-4.5999999999999999E-2</v>
      </c>
      <c r="J49" s="24">
        <f t="shared" ca="1" si="70"/>
        <v>-2.577</v>
      </c>
      <c r="K49" s="24">
        <f t="shared" ca="1" si="70"/>
        <v>-0.32899999999999996</v>
      </c>
      <c r="L49" s="24">
        <f t="shared" ca="1" si="71"/>
        <v>-2.6757</v>
      </c>
      <c r="M49" s="24">
        <f t="shared" ca="1" si="63"/>
        <v>-1.1021000000000001</v>
      </c>
      <c r="N49" s="24">
        <f ca="1">IF($C$2&lt;=$C$3,L49,M49)</f>
        <v>-2.6757</v>
      </c>
      <c r="O49" s="24">
        <f t="shared" ca="1" si="72"/>
        <v>22.685500000000001</v>
      </c>
      <c r="P49" s="24">
        <f t="shared" ca="1" si="73"/>
        <v>11.106300000000001</v>
      </c>
      <c r="Q49" s="24">
        <f t="shared" ca="1" si="74"/>
        <v>16.457699999999999</v>
      </c>
      <c r="S49" s="40"/>
      <c r="U49" s="8" t="s">
        <v>9</v>
      </c>
      <c r="V49" s="24">
        <f ca="1">V41-AH33*X35/100</f>
        <v>18.9345</v>
      </c>
      <c r="W49" s="24">
        <f ca="1">W41-AH34*X35/100</f>
        <v>11.491000000000001</v>
      </c>
      <c r="X49" s="24">
        <f t="shared" ref="X49:AA50" ca="1" si="106">X41</f>
        <v>-3.2370000000000001</v>
      </c>
      <c r="Y49" s="24">
        <f t="shared" ca="1" si="106"/>
        <v>-0.36</v>
      </c>
      <c r="Z49" s="24">
        <f t="shared" ca="1" si="106"/>
        <v>-0.04</v>
      </c>
      <c r="AA49" s="24">
        <f t="shared" ca="1" si="106"/>
        <v>-5.8999999999999997E-2</v>
      </c>
      <c r="AB49" s="24">
        <f t="shared" ca="1" si="75"/>
        <v>-3.2770000000000001</v>
      </c>
      <c r="AC49" s="24">
        <f t="shared" ca="1" si="75"/>
        <v>-0.41899999999999998</v>
      </c>
      <c r="AD49" s="24">
        <f t="shared" ca="1" si="76"/>
        <v>-3.4027000000000003</v>
      </c>
      <c r="AE49" s="24">
        <f t="shared" ca="1" si="64"/>
        <v>-1.4020999999999999</v>
      </c>
      <c r="AF49" s="24">
        <f ca="1">IF($C$2&lt;=$C$3,AD49,AE49)</f>
        <v>-3.4027000000000003</v>
      </c>
      <c r="AG49" s="24">
        <f t="shared" ca="1" si="77"/>
        <v>18.9345</v>
      </c>
      <c r="AH49" s="24">
        <f t="shared" ca="1" si="78"/>
        <v>8.0883000000000003</v>
      </c>
      <c r="AI49" s="24">
        <f t="shared" ca="1" si="79"/>
        <v>14.893700000000003</v>
      </c>
      <c r="AK49" s="40"/>
      <c r="AM49" s="8" t="s">
        <v>9</v>
      </c>
      <c r="AN49" s="24">
        <f ca="1">AN41-AZ33*AP35/100</f>
        <v>30.1145</v>
      </c>
      <c r="AO49" s="24">
        <f ca="1">AO41-AZ34*AP35/100</f>
        <v>18.335000000000001</v>
      </c>
      <c r="AP49" s="24">
        <f t="shared" ref="AP49:AS50" ca="1" si="107">AP41</f>
        <v>-5.7850000000000001</v>
      </c>
      <c r="AQ49" s="24">
        <f t="shared" ca="1" si="107"/>
        <v>-0.65600000000000003</v>
      </c>
      <c r="AR49" s="24">
        <f t="shared" ca="1" si="107"/>
        <v>-7.4999999999999997E-2</v>
      </c>
      <c r="AS49" s="24">
        <f t="shared" ca="1" si="107"/>
        <v>-0.11</v>
      </c>
      <c r="AT49" s="24">
        <f t="shared" ca="1" si="80"/>
        <v>-5.86</v>
      </c>
      <c r="AU49" s="24">
        <f t="shared" ca="1" si="80"/>
        <v>-0.76600000000000001</v>
      </c>
      <c r="AV49" s="24">
        <f t="shared" ca="1" si="81"/>
        <v>-6.0898000000000003</v>
      </c>
      <c r="AW49" s="24">
        <f t="shared" ca="1" si="65"/>
        <v>-2.524</v>
      </c>
      <c r="AX49" s="24">
        <f ca="1">IF($C$2&lt;=$C$3,AV49,AW49)</f>
        <v>-6.0898000000000003</v>
      </c>
      <c r="AY49" s="24">
        <f t="shared" ca="1" si="82"/>
        <v>30.1145</v>
      </c>
      <c r="AZ49" s="24">
        <f t="shared" ca="1" si="83"/>
        <v>12.245200000000001</v>
      </c>
      <c r="BA49" s="24">
        <f t="shared" ca="1" si="84"/>
        <v>24.424800000000001</v>
      </c>
      <c r="BC49" s="40"/>
      <c r="BE49" s="8" t="s">
        <v>9</v>
      </c>
      <c r="BF49" s="24">
        <f ca="1">BF41-BR33*BH35/100</f>
        <v>63.25200000000001</v>
      </c>
      <c r="BG49" s="24">
        <f ca="1">BG41-BR34*BH35/100</f>
        <v>37.264499999999998</v>
      </c>
      <c r="BH49" s="24">
        <f t="shared" ref="BH49:BK50" ca="1" si="108">BH41</f>
        <v>-14.535</v>
      </c>
      <c r="BI49" s="24">
        <f t="shared" ca="1" si="108"/>
        <v>-1.6040000000000001</v>
      </c>
      <c r="BJ49" s="24">
        <f t="shared" ca="1" si="108"/>
        <v>-0.17299999999999999</v>
      </c>
      <c r="BK49" s="24">
        <f t="shared" ca="1" si="108"/>
        <v>-0.255</v>
      </c>
      <c r="BL49" s="24">
        <f t="shared" ca="1" si="85"/>
        <v>-14.708</v>
      </c>
      <c r="BM49" s="24">
        <f t="shared" ca="1" si="85"/>
        <v>-1.859</v>
      </c>
      <c r="BN49" s="24">
        <f t="shared" ca="1" si="86"/>
        <v>-15.265700000000001</v>
      </c>
      <c r="BO49" s="24">
        <f t="shared" ca="1" si="66"/>
        <v>-6.2713999999999999</v>
      </c>
      <c r="BP49" s="24">
        <f ca="1">IF($C$2&lt;=$C$3,BN49,BO49)</f>
        <v>-15.265700000000001</v>
      </c>
      <c r="BQ49" s="24">
        <f t="shared" ca="1" si="87"/>
        <v>63.25200000000001</v>
      </c>
      <c r="BR49" s="24">
        <f t="shared" ca="1" si="88"/>
        <v>21.998799999999996</v>
      </c>
      <c r="BS49" s="24">
        <f t="shared" ca="1" si="89"/>
        <v>52.530200000000001</v>
      </c>
      <c r="BU49" s="40"/>
      <c r="BW49" s="8" t="s">
        <v>9</v>
      </c>
      <c r="BX49" s="24">
        <f ca="1">BX41-CJ33*BZ35/100</f>
        <v>77.457999999999998</v>
      </c>
      <c r="BY49" s="24">
        <f ca="1">BY41-CJ34*BZ35/100</f>
        <v>45.512500000000003</v>
      </c>
      <c r="BZ49" s="24">
        <f t="shared" ref="BZ49:CC50" ca="1" si="109">BZ41</f>
        <v>-18.061</v>
      </c>
      <c r="CA49" s="24">
        <f t="shared" ca="1" si="109"/>
        <v>-2.016</v>
      </c>
      <c r="CB49" s="24">
        <f t="shared" ca="1" si="109"/>
        <v>-0.22500000000000001</v>
      </c>
      <c r="CC49" s="24">
        <f t="shared" ca="1" si="109"/>
        <v>-0.33100000000000002</v>
      </c>
      <c r="CD49" s="24">
        <f t="shared" ca="1" si="90"/>
        <v>-18.286000000000001</v>
      </c>
      <c r="CE49" s="24">
        <f t="shared" ca="1" si="90"/>
        <v>-2.347</v>
      </c>
      <c r="CF49" s="24">
        <f t="shared" ca="1" si="91"/>
        <v>-18.990100000000002</v>
      </c>
      <c r="CG49" s="24">
        <f t="shared" ca="1" si="67"/>
        <v>-7.8328000000000007</v>
      </c>
      <c r="CH49" s="24">
        <f ca="1">IF($C$2&lt;=$C$3,CF49,CG49)</f>
        <v>-18.990100000000002</v>
      </c>
      <c r="CI49" s="24">
        <f t="shared" ca="1" si="92"/>
        <v>77.457999999999998</v>
      </c>
      <c r="CJ49" s="24">
        <f t="shared" ca="1" si="93"/>
        <v>26.522400000000001</v>
      </c>
      <c r="CK49" s="24">
        <f t="shared" ca="1" si="94"/>
        <v>64.502600000000001</v>
      </c>
      <c r="CM49" s="40"/>
      <c r="CO49" s="8" t="s">
        <v>9</v>
      </c>
      <c r="CP49" s="24">
        <f ca="1">CP41-DB33*CR35/100</f>
        <v>65.347999999999999</v>
      </c>
      <c r="CQ49" s="24">
        <f ca="1">CQ41-DB34*CR35/100</f>
        <v>38.287499999999994</v>
      </c>
      <c r="CR49" s="24">
        <f t="shared" ref="CR49:CU50" ca="1" si="110">CR41</f>
        <v>-14.246</v>
      </c>
      <c r="CS49" s="24">
        <f t="shared" ca="1" si="110"/>
        <v>-1.579</v>
      </c>
      <c r="CT49" s="24">
        <f t="shared" ca="1" si="110"/>
        <v>-0.17299999999999999</v>
      </c>
      <c r="CU49" s="24">
        <f t="shared" ca="1" si="110"/>
        <v>-0.254</v>
      </c>
      <c r="CV49" s="24">
        <f t="shared" ca="1" si="95"/>
        <v>-14.419</v>
      </c>
      <c r="CW49" s="24">
        <f t="shared" ca="1" si="95"/>
        <v>-1.833</v>
      </c>
      <c r="CX49" s="24">
        <f t="shared" ca="1" si="96"/>
        <v>-14.9689</v>
      </c>
      <c r="CY49" s="24">
        <f t="shared" ca="1" si="68"/>
        <v>-6.1587000000000005</v>
      </c>
      <c r="CZ49" s="24">
        <f ca="1">IF($C$2&lt;=$C$3,CX49,CY49)</f>
        <v>-14.9689</v>
      </c>
      <c r="DA49" s="24">
        <f t="shared" ca="1" si="97"/>
        <v>65.347999999999999</v>
      </c>
      <c r="DB49" s="24">
        <f t="shared" ca="1" si="98"/>
        <v>23.318599999999996</v>
      </c>
      <c r="DC49" s="24">
        <f t="shared" ca="1" si="99"/>
        <v>53.256399999999992</v>
      </c>
      <c r="DE49" s="40"/>
      <c r="DG49" s="8" t="s">
        <v>9</v>
      </c>
      <c r="DH49" s="24">
        <f ca="1">DH41-DT33*DJ35/100</f>
        <v>65.347999999999999</v>
      </c>
      <c r="DI49" s="24">
        <f ca="1">DI41-DT34*DJ35/100</f>
        <v>38.287499999999994</v>
      </c>
      <c r="DJ49" s="24">
        <f t="shared" ref="DJ49:DM50" ca="1" si="111">DJ41</f>
        <v>-14.246</v>
      </c>
      <c r="DK49" s="24">
        <f t="shared" ca="1" si="111"/>
        <v>-1.579</v>
      </c>
      <c r="DL49" s="24">
        <f t="shared" ca="1" si="111"/>
        <v>-0.17299999999999999</v>
      </c>
      <c r="DM49" s="24">
        <f t="shared" ca="1" si="111"/>
        <v>-0.254</v>
      </c>
      <c r="DN49" s="24">
        <f t="shared" ca="1" si="100"/>
        <v>-14.419</v>
      </c>
      <c r="DO49" s="24">
        <f t="shared" ca="1" si="100"/>
        <v>-1.833</v>
      </c>
      <c r="DP49" s="24">
        <f t="shared" ca="1" si="101"/>
        <v>-14.9689</v>
      </c>
      <c r="DQ49" s="24">
        <f t="shared" ca="1" si="69"/>
        <v>-6.1587000000000005</v>
      </c>
      <c r="DR49" s="24">
        <f ca="1">IF($C$2&lt;=$C$3,DP49,DQ49)</f>
        <v>-14.9689</v>
      </c>
      <c r="DS49" s="24">
        <f t="shared" ca="1" si="102"/>
        <v>65.347999999999999</v>
      </c>
      <c r="DT49" s="24">
        <f t="shared" ca="1" si="103"/>
        <v>23.318599999999996</v>
      </c>
      <c r="DU49" s="24">
        <f t="shared" ca="1" si="104"/>
        <v>53.256399999999992</v>
      </c>
    </row>
    <row r="50" spans="1:126" s="21" customFormat="1" x14ac:dyDescent="0.35">
      <c r="C50" s="8" t="s">
        <v>8</v>
      </c>
      <c r="D50" s="24">
        <f ca="1">D42+P33*F36/100</f>
        <v>-23.822500000000002</v>
      </c>
      <c r="E50" s="24">
        <f ca="1">E42+P34*F36/100</f>
        <v>-14.466000000000001</v>
      </c>
      <c r="F50" s="24">
        <f t="shared" ca="1" si="105"/>
        <v>-2.5459999999999998</v>
      </c>
      <c r="G50" s="24">
        <f t="shared" ca="1" si="105"/>
        <v>-0.28299999999999997</v>
      </c>
      <c r="H50" s="24">
        <f t="shared" ca="1" si="105"/>
        <v>-3.1E-2</v>
      </c>
      <c r="I50" s="24">
        <f t="shared" ca="1" si="105"/>
        <v>-4.5999999999999999E-2</v>
      </c>
      <c r="J50" s="24">
        <f t="shared" ca="1" si="70"/>
        <v>-2.577</v>
      </c>
      <c r="K50" s="24">
        <f t="shared" ca="1" si="70"/>
        <v>-0.32899999999999996</v>
      </c>
      <c r="L50" s="24">
        <f t="shared" ca="1" si="71"/>
        <v>-2.6757</v>
      </c>
      <c r="M50" s="24">
        <f t="shared" ca="1" si="63"/>
        <v>-1.1021000000000001</v>
      </c>
      <c r="N50" s="24">
        <f ca="1">IF($C$2&lt;=$C$3,L50,M50)</f>
        <v>-2.6757</v>
      </c>
      <c r="O50" s="24">
        <f t="shared" ca="1" si="72"/>
        <v>-23.822500000000002</v>
      </c>
      <c r="P50" s="24">
        <f t="shared" ca="1" si="73"/>
        <v>-17.1417</v>
      </c>
      <c r="Q50" s="24">
        <f t="shared" ca="1" si="74"/>
        <v>-11.790300000000002</v>
      </c>
      <c r="S50" s="40"/>
      <c r="U50" s="8" t="s">
        <v>8</v>
      </c>
      <c r="V50" s="24">
        <f ca="1">V42+AH33*X36/100</f>
        <v>-18.060500000000001</v>
      </c>
      <c r="W50" s="24">
        <f ca="1">W42+AH34*X36/100</f>
        <v>-10.979000000000001</v>
      </c>
      <c r="X50" s="24">
        <f t="shared" ca="1" si="106"/>
        <v>-3.2370000000000001</v>
      </c>
      <c r="Y50" s="24">
        <f t="shared" ca="1" si="106"/>
        <v>-0.36</v>
      </c>
      <c r="Z50" s="24">
        <f t="shared" ca="1" si="106"/>
        <v>-0.04</v>
      </c>
      <c r="AA50" s="24">
        <f t="shared" ca="1" si="106"/>
        <v>-5.8999999999999997E-2</v>
      </c>
      <c r="AB50" s="24">
        <f t="shared" ca="1" si="75"/>
        <v>-3.2770000000000001</v>
      </c>
      <c r="AC50" s="24">
        <f t="shared" ca="1" si="75"/>
        <v>-0.41899999999999998</v>
      </c>
      <c r="AD50" s="24">
        <f t="shared" ca="1" si="76"/>
        <v>-3.4027000000000003</v>
      </c>
      <c r="AE50" s="24">
        <f t="shared" ca="1" si="64"/>
        <v>-1.4020999999999999</v>
      </c>
      <c r="AF50" s="24">
        <f ca="1">IF($C$2&lt;=$C$3,AD50,AE50)</f>
        <v>-3.4027000000000003</v>
      </c>
      <c r="AG50" s="24">
        <f t="shared" ca="1" si="77"/>
        <v>-18.060500000000001</v>
      </c>
      <c r="AH50" s="24">
        <f t="shared" ca="1" si="78"/>
        <v>-14.381700000000002</v>
      </c>
      <c r="AI50" s="24">
        <f t="shared" ca="1" si="79"/>
        <v>-7.5763000000000007</v>
      </c>
      <c r="AK50" s="40"/>
      <c r="AM50" s="8" t="s">
        <v>8</v>
      </c>
      <c r="AN50" s="24">
        <f ca="1">AN42+AZ33*AP36/100</f>
        <v>-29.582500000000003</v>
      </c>
      <c r="AO50" s="24">
        <f ca="1">AO42+AZ34*AP36/100</f>
        <v>-18.006999999999998</v>
      </c>
      <c r="AP50" s="24">
        <f t="shared" ca="1" si="107"/>
        <v>-5.7850000000000001</v>
      </c>
      <c r="AQ50" s="24">
        <f t="shared" ca="1" si="107"/>
        <v>-0.65600000000000003</v>
      </c>
      <c r="AR50" s="24">
        <f t="shared" ca="1" si="107"/>
        <v>-7.4999999999999997E-2</v>
      </c>
      <c r="AS50" s="24">
        <f t="shared" ca="1" si="107"/>
        <v>-0.11</v>
      </c>
      <c r="AT50" s="24">
        <f t="shared" ca="1" si="80"/>
        <v>-5.86</v>
      </c>
      <c r="AU50" s="24">
        <f t="shared" ca="1" si="80"/>
        <v>-0.76600000000000001</v>
      </c>
      <c r="AV50" s="24">
        <f t="shared" ca="1" si="81"/>
        <v>-6.0898000000000003</v>
      </c>
      <c r="AW50" s="24">
        <f t="shared" ca="1" si="65"/>
        <v>-2.524</v>
      </c>
      <c r="AX50" s="24">
        <f ca="1">IF($C$2&lt;=$C$3,AV50,AW50)</f>
        <v>-6.0898000000000003</v>
      </c>
      <c r="AY50" s="24">
        <f t="shared" ca="1" si="82"/>
        <v>-29.582500000000003</v>
      </c>
      <c r="AZ50" s="24">
        <f t="shared" ca="1" si="83"/>
        <v>-24.096799999999998</v>
      </c>
      <c r="BA50" s="24">
        <f t="shared" ca="1" si="84"/>
        <v>-11.917199999999998</v>
      </c>
      <c r="BC50" s="40"/>
      <c r="BE50" s="8" t="s">
        <v>8</v>
      </c>
      <c r="BF50" s="24">
        <f ca="1">BF42+BR33*BH36/100</f>
        <v>-56.897999999999996</v>
      </c>
      <c r="BG50" s="24">
        <f ca="1">BG42+BR34*BH36/100</f>
        <v>-33.340500000000006</v>
      </c>
      <c r="BH50" s="24">
        <f t="shared" ca="1" si="108"/>
        <v>-14.535</v>
      </c>
      <c r="BI50" s="24">
        <f t="shared" ca="1" si="108"/>
        <v>-1.6040000000000001</v>
      </c>
      <c r="BJ50" s="24">
        <f t="shared" ca="1" si="108"/>
        <v>-0.17299999999999999</v>
      </c>
      <c r="BK50" s="24">
        <f t="shared" ca="1" si="108"/>
        <v>-0.255</v>
      </c>
      <c r="BL50" s="24">
        <f t="shared" ca="1" si="85"/>
        <v>-14.708</v>
      </c>
      <c r="BM50" s="24">
        <f t="shared" ca="1" si="85"/>
        <v>-1.859</v>
      </c>
      <c r="BN50" s="24">
        <f t="shared" ca="1" si="86"/>
        <v>-15.265700000000001</v>
      </c>
      <c r="BO50" s="24">
        <f t="shared" ca="1" si="66"/>
        <v>-6.2713999999999999</v>
      </c>
      <c r="BP50" s="24">
        <f ca="1">IF($C$2&lt;=$C$3,BN50,BO50)</f>
        <v>-15.265700000000001</v>
      </c>
      <c r="BQ50" s="24">
        <f t="shared" ca="1" si="87"/>
        <v>-56.897999999999996</v>
      </c>
      <c r="BR50" s="24">
        <f t="shared" ca="1" si="88"/>
        <v>-48.606200000000008</v>
      </c>
      <c r="BS50" s="24">
        <f t="shared" ca="1" si="89"/>
        <v>-18.074800000000003</v>
      </c>
      <c r="BU50" s="40"/>
      <c r="BW50" s="8" t="s">
        <v>8</v>
      </c>
      <c r="BX50" s="24">
        <f ca="1">BX42+CJ33*BZ36/100</f>
        <v>-78.292000000000002</v>
      </c>
      <c r="BY50" s="24">
        <f ca="1">BY42+CJ34*BZ36/100</f>
        <v>-46.012500000000003</v>
      </c>
      <c r="BZ50" s="24">
        <f t="shared" ca="1" si="109"/>
        <v>-18.061</v>
      </c>
      <c r="CA50" s="24">
        <f t="shared" ca="1" si="109"/>
        <v>-2.016</v>
      </c>
      <c r="CB50" s="24">
        <f t="shared" ca="1" si="109"/>
        <v>-0.22500000000000001</v>
      </c>
      <c r="CC50" s="24">
        <f t="shared" ca="1" si="109"/>
        <v>-0.33100000000000002</v>
      </c>
      <c r="CD50" s="24">
        <f t="shared" ca="1" si="90"/>
        <v>-18.286000000000001</v>
      </c>
      <c r="CE50" s="24">
        <f t="shared" ca="1" si="90"/>
        <v>-2.347</v>
      </c>
      <c r="CF50" s="24">
        <f t="shared" ca="1" si="91"/>
        <v>-18.990100000000002</v>
      </c>
      <c r="CG50" s="24">
        <f t="shared" ca="1" si="67"/>
        <v>-7.8328000000000007</v>
      </c>
      <c r="CH50" s="24">
        <f ca="1">IF($C$2&lt;=$C$3,CF50,CG50)</f>
        <v>-18.990100000000002</v>
      </c>
      <c r="CI50" s="24">
        <f t="shared" ca="1" si="92"/>
        <v>-78.292000000000002</v>
      </c>
      <c r="CJ50" s="24">
        <f t="shared" ca="1" si="93"/>
        <v>-65.002600000000001</v>
      </c>
      <c r="CK50" s="24">
        <f t="shared" ca="1" si="94"/>
        <v>-27.022400000000001</v>
      </c>
      <c r="CM50" s="40"/>
      <c r="CO50" s="8" t="s">
        <v>8</v>
      </c>
      <c r="CP50" s="24">
        <f ca="1">CP42+DB33*CR36/100</f>
        <v>-72.602000000000004</v>
      </c>
      <c r="CQ50" s="24">
        <f ca="1">CQ42+DB34*CR36/100</f>
        <v>-42.777500000000003</v>
      </c>
      <c r="CR50" s="24">
        <f t="shared" ca="1" si="110"/>
        <v>-14.246</v>
      </c>
      <c r="CS50" s="24">
        <f t="shared" ca="1" si="110"/>
        <v>-1.579</v>
      </c>
      <c r="CT50" s="24">
        <f t="shared" ca="1" si="110"/>
        <v>-0.17299999999999999</v>
      </c>
      <c r="CU50" s="24">
        <f t="shared" ca="1" si="110"/>
        <v>-0.254</v>
      </c>
      <c r="CV50" s="24">
        <f t="shared" ca="1" si="95"/>
        <v>-14.419</v>
      </c>
      <c r="CW50" s="24">
        <f t="shared" ca="1" si="95"/>
        <v>-1.833</v>
      </c>
      <c r="CX50" s="24">
        <f t="shared" ca="1" si="96"/>
        <v>-14.9689</v>
      </c>
      <c r="CY50" s="24">
        <f t="shared" ca="1" si="68"/>
        <v>-6.1587000000000005</v>
      </c>
      <c r="CZ50" s="24">
        <f ca="1">IF($C$2&lt;=$C$3,CX50,CY50)</f>
        <v>-14.9689</v>
      </c>
      <c r="DA50" s="24">
        <f t="shared" ca="1" si="97"/>
        <v>-72.602000000000004</v>
      </c>
      <c r="DB50" s="24">
        <f t="shared" ca="1" si="98"/>
        <v>-57.746400000000001</v>
      </c>
      <c r="DC50" s="24">
        <f t="shared" ca="1" si="99"/>
        <v>-27.808600000000006</v>
      </c>
      <c r="DE50" s="40"/>
      <c r="DG50" s="8" t="s">
        <v>8</v>
      </c>
      <c r="DH50" s="24">
        <f ca="1">DH42+DT33*DJ36/100</f>
        <v>-63.701999999999998</v>
      </c>
      <c r="DI50" s="24">
        <f ca="1">DI42+DT34*DJ36/100</f>
        <v>-37.547499999999999</v>
      </c>
      <c r="DJ50" s="24">
        <f t="shared" ca="1" si="111"/>
        <v>-14.246</v>
      </c>
      <c r="DK50" s="24">
        <f t="shared" ca="1" si="111"/>
        <v>-1.579</v>
      </c>
      <c r="DL50" s="24">
        <f t="shared" ca="1" si="111"/>
        <v>-0.17299999999999999</v>
      </c>
      <c r="DM50" s="24">
        <f t="shared" ca="1" si="111"/>
        <v>-0.254</v>
      </c>
      <c r="DN50" s="24">
        <f t="shared" ca="1" si="100"/>
        <v>-14.419</v>
      </c>
      <c r="DO50" s="24">
        <f t="shared" ca="1" si="100"/>
        <v>-1.833</v>
      </c>
      <c r="DP50" s="24">
        <f t="shared" ca="1" si="101"/>
        <v>-14.9689</v>
      </c>
      <c r="DQ50" s="24">
        <f t="shared" ca="1" si="69"/>
        <v>-6.1587000000000005</v>
      </c>
      <c r="DR50" s="24">
        <f ca="1">IF($C$2&lt;=$C$3,DP50,DQ50)</f>
        <v>-14.9689</v>
      </c>
      <c r="DS50" s="24">
        <f t="shared" ca="1" si="102"/>
        <v>-63.701999999999998</v>
      </c>
      <c r="DT50" s="24">
        <f t="shared" ca="1" si="103"/>
        <v>-52.516399999999997</v>
      </c>
      <c r="DU50" s="24">
        <f t="shared" ca="1" si="104"/>
        <v>-22.578600000000002</v>
      </c>
    </row>
    <row r="51" spans="1:126" s="21" customFormat="1" x14ac:dyDescent="0.35">
      <c r="C51" s="8" t="s">
        <v>58</v>
      </c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>
        <f ca="1">MIN(P32-F36/100,MAX(F35/100,O43))</f>
        <v>2.2962348275931479</v>
      </c>
      <c r="P51" s="24">
        <f ca="1">MIN(P32-F36/100,MAX(F35/100,P43))</f>
        <v>1.8798468880493142</v>
      </c>
      <c r="Q51" s="24">
        <f ca="1">MIN(P32-F36/100,MAX(F35/100,Q43))</f>
        <v>2.7135050043083448</v>
      </c>
      <c r="S51" s="40"/>
      <c r="U51" s="8" t="s">
        <v>58</v>
      </c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>
        <f ca="1">MIN(AH32-X36/100,MAX(X35/100,AG43))</f>
        <v>1.9413533834586465</v>
      </c>
      <c r="AH51" s="24">
        <f ca="1">MIN(AH32-X36/100,MAX(X35/100,AH43))</f>
        <v>1.4099606492867682</v>
      </c>
      <c r="AI51" s="24">
        <f ca="1">MIN(AH32-X36/100,MAX(X35/100,AI43))</f>
        <v>2.4698065256599442</v>
      </c>
      <c r="AK51" s="40"/>
      <c r="AM51" s="8" t="s">
        <v>58</v>
      </c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>
        <f ca="1">MIN(AZ32-AP36/100,MAX(AP35/100,AY43))</f>
        <v>1.5120307553143373</v>
      </c>
      <c r="AZ51" s="24">
        <f ca="1">MIN(AZ32-AP36/100,MAX(AP35/100,AZ43))</f>
        <v>1.0596904408122834</v>
      </c>
      <c r="BA51" s="24">
        <f ca="1">MIN(AZ32-AP36/100,MAX(AP35/100,BA43))</f>
        <v>1.9646285289747401</v>
      </c>
      <c r="BC51" s="40"/>
      <c r="BE51" s="8" t="s">
        <v>58</v>
      </c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>
        <f ca="1">MIN(BR32-BH36/100,MAX(BH35/100,BQ43))</f>
        <v>1.5713904494382023</v>
      </c>
      <c r="BR51" s="24">
        <f ca="1">MIN(BR32-BH36/100,MAX(BH35/100,BR43))</f>
        <v>0.99124043977055454</v>
      </c>
      <c r="BS51" s="24">
        <f ca="1">MIN(BR32-BH36/100,MAX(BH35/100,BS43))</f>
        <v>2.158831261950287</v>
      </c>
      <c r="BU51" s="40"/>
      <c r="BW51" s="8" t="s">
        <v>58</v>
      </c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>
        <f ca="1">MIN(CJ32-BZ36/100,MAX(BZ35/100,CI43))</f>
        <v>2.0906367041198504</v>
      </c>
      <c r="CJ51" s="24">
        <f ca="1">MIN(CJ32-BZ36/100,MAX(BZ35/100,CJ43))</f>
        <v>1.3642857142857145</v>
      </c>
      <c r="CK51" s="24">
        <f ca="1">MIN(CJ32-BZ36/100,MAX(BZ35/100,CK43))</f>
        <v>2.8166302467449698</v>
      </c>
      <c r="CM51" s="40"/>
      <c r="CO51" s="8" t="s">
        <v>58</v>
      </c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>
        <f ca="1">MIN(DB32-CR36/100,MAX(CR35/100,DA43))</f>
        <v>1.818501872659176</v>
      </c>
      <c r="DB51" s="24">
        <f ca="1">MIN(DB32-CR36/100,MAX(CR35/100,DB43))</f>
        <v>1.2416995963458679</v>
      </c>
      <c r="DC51" s="24">
        <f ca="1">MIN(DB32-CR36/100,MAX(CR35/100,DC43))</f>
        <v>2.3865986828128323</v>
      </c>
      <c r="DE51" s="40"/>
      <c r="DG51" s="8" t="s">
        <v>58</v>
      </c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>
        <f ca="1">MIN(DT32-DJ36/100,MAX(DJ35/100,DS43))</f>
        <v>1.818501872659176</v>
      </c>
      <c r="DT51" s="24">
        <f ca="1">MIN(DT32-DJ36/100,MAX(DJ35/100,DT43))</f>
        <v>1.2416995963458679</v>
      </c>
      <c r="DU51" s="24">
        <f ca="1">MIN(DT32-DJ36/100,MAX(DJ35/100,DU43))</f>
        <v>2.3865986828128323</v>
      </c>
    </row>
    <row r="52" spans="1:126" s="21" customFormat="1" x14ac:dyDescent="0.35">
      <c r="C52" s="8" t="s">
        <v>59</v>
      </c>
      <c r="O52" s="24">
        <f ca="1">O39+(P33*P32/2-(O39-O40)/P32)*O51-P33*O51^2/2</f>
        <v>10.841189816542411</v>
      </c>
      <c r="P52" s="24">
        <f ca="1">P39+(P34*P32/2-(P39-P40)/P32)*P51-P34*P51^2/2</f>
        <v>7.5390760752528934</v>
      </c>
      <c r="Q52" s="24">
        <f ca="1">Q39+(P34*P32/2-(Q39-Q40)/P32)*Q51-P34*Q51^2/2</f>
        <v>6.7440812009846418</v>
      </c>
      <c r="S52" s="40"/>
      <c r="U52" s="8" t="s">
        <v>59</v>
      </c>
      <c r="AG52" s="24">
        <f ca="1">AG39+(AH33*AH32/2-(AG39-AG40)/AH32)*AG51-AH33*AG51^2/2</f>
        <v>5.8213878907795795</v>
      </c>
      <c r="AH52" s="24">
        <f ca="1">AH39+(AH34*AH32/2-(AH39-AH40)/AH32)*AH51-AH34*AH51^2/2</f>
        <v>4.4768447944442995</v>
      </c>
      <c r="AI52" s="24">
        <f ca="1">AI39+(AH34*AH32/2-(AI39-AI40)/AH32)*AI51-AH34*AI51^2/2</f>
        <v>4.3934211201577469</v>
      </c>
      <c r="AK52" s="40"/>
      <c r="AM52" s="8" t="s">
        <v>59</v>
      </c>
      <c r="AY52" s="24">
        <f ca="1">AY39+(AZ33*AZ32/2-(AY39-AY40)/AZ32)*AY51-AZ33*AY51^2/2</f>
        <v>7.5253500904568007</v>
      </c>
      <c r="AZ52" s="24">
        <f ca="1">AZ39+(AZ34*AZ32/2-(AZ39-AZ40)/AZ32)*AZ51-AZ34*AZ51^2/2</f>
        <v>6.3511119782483103</v>
      </c>
      <c r="BA52" s="24">
        <f ca="1">BA39+(AZ34*AZ32/2-(BA39-BA40)/AZ32)*BA51-AZ34*BA51^2/2</f>
        <v>5.6365201786775678</v>
      </c>
      <c r="BC52" s="40"/>
      <c r="BE52" s="8" t="s">
        <v>59</v>
      </c>
      <c r="BQ52" s="24">
        <f ca="1">BQ39+(BR33*BR32/2-(BQ39-BQ40)/BR32)*BQ51-BR33*BQ51^2/2</f>
        <v>22.937211767029481</v>
      </c>
      <c r="BR52" s="24">
        <f ca="1">BR39+(BR34*BR32/2-(BR39-BR40)/BR32)*BR51-BR34*BR51^2/2</f>
        <v>13.548840743382531</v>
      </c>
      <c r="BS52" s="24">
        <f ca="1">BS39+(BR34*BR32/2-(BS39-BS40)/BR32)*BS51-BR34*BS51^2/2</f>
        <v>22.190822859778315</v>
      </c>
      <c r="BU52" s="40"/>
      <c r="BW52" s="8" t="s">
        <v>59</v>
      </c>
      <c r="CI52" s="24">
        <f ca="1">CI39+(CJ33*CJ32/2-(CI39-CI40)/CJ32)*CI51-CJ33*CI51^2/2</f>
        <v>35.2774506866417</v>
      </c>
      <c r="CJ52" s="24">
        <f ca="1">CJ39+(CJ34*CJ32/2-(CJ39-CJ40)/CJ32)*CJ51-CJ34*CJ51^2/2</f>
        <v>27.88097729591837</v>
      </c>
      <c r="CK52" s="24">
        <f ca="1">CK39+(CJ34*CJ32/2-(CK39-CK40)/CJ32)*CK51-CJ34*CK51^2/2</f>
        <v>27.394482755438048</v>
      </c>
      <c r="CM52" s="40"/>
      <c r="CO52" s="8" t="s">
        <v>59</v>
      </c>
      <c r="DA52" s="24">
        <f ca="1">DA39+(DB33*DB32/2-(DA39-DA40)/DB32)*DA51-DB33*DA51^2/2</f>
        <v>34.494616604244712</v>
      </c>
      <c r="DB52" s="24">
        <f ca="1">DB39+(DB34*DB32/2-(DB39-DB40)/DB32)*DB51-DB34*DB51^2/2</f>
        <v>27.172068879918797</v>
      </c>
      <c r="DC52" s="24">
        <f ca="1">DC39+(DB34*DB32/2-(DC39-DC40)/DB32)*DC51-DB34*DC51^2/2</f>
        <v>21.976481541911582</v>
      </c>
      <c r="DE52" s="40"/>
      <c r="DG52" s="8" t="s">
        <v>59</v>
      </c>
      <c r="DS52" s="24">
        <f ca="1">DS39+(DT33*DT32/2-(DS39-DS40)/DT32)*DS51-DT33*DS51^2/2</f>
        <v>34.494616604244712</v>
      </c>
      <c r="DT52" s="24">
        <f ca="1">DT39+(DT34*DT32/2-(DT39-DT40)/DT32)*DT51-DT34*DT51^2/2</f>
        <v>27.172068879918797</v>
      </c>
      <c r="DU52" s="24">
        <f ca="1">DU39+(DT34*DT32/2-(DU39-DU40)/DT32)*DU51-DT34*DU51^2/2</f>
        <v>21.976481541911582</v>
      </c>
    </row>
    <row r="53" spans="1:126" s="21" customFormat="1" x14ac:dyDescent="0.35">
      <c r="A53" s="22" t="s">
        <v>38</v>
      </c>
      <c r="S53" s="35" t="s">
        <v>38</v>
      </c>
      <c r="AK53" s="35" t="s">
        <v>38</v>
      </c>
      <c r="BC53" s="35" t="s">
        <v>38</v>
      </c>
      <c r="BU53" s="35" t="s">
        <v>38</v>
      </c>
      <c r="CM53" s="35" t="s">
        <v>38</v>
      </c>
      <c r="DE53" s="35" t="s">
        <v>38</v>
      </c>
    </row>
    <row r="54" spans="1:126" s="21" customFormat="1" x14ac:dyDescent="0.35">
      <c r="A54" s="8" t="s">
        <v>44</v>
      </c>
      <c r="D54" s="23" t="s">
        <v>32</v>
      </c>
      <c r="E54" s="23" t="s">
        <v>51</v>
      </c>
      <c r="F54" s="23" t="s">
        <v>52</v>
      </c>
      <c r="G54" s="23" t="s">
        <v>60</v>
      </c>
      <c r="H54" s="23" t="s">
        <v>61</v>
      </c>
      <c r="I54" s="23" t="s">
        <v>62</v>
      </c>
      <c r="J54" s="23" t="s">
        <v>63</v>
      </c>
      <c r="K54" s="23"/>
      <c r="M54" s="23"/>
      <c r="N54" s="23"/>
      <c r="O54" s="23"/>
      <c r="P54" s="23"/>
      <c r="Q54" s="23"/>
      <c r="R54" s="23"/>
      <c r="S54" s="39" t="s">
        <v>44</v>
      </c>
      <c r="V54" s="23" t="s">
        <v>32</v>
      </c>
      <c r="W54" s="23" t="s">
        <v>51</v>
      </c>
      <c r="X54" s="23" t="s">
        <v>52</v>
      </c>
      <c r="Y54" s="23" t="s">
        <v>60</v>
      </c>
      <c r="Z54" s="23" t="s">
        <v>61</v>
      </c>
      <c r="AA54" s="23" t="s">
        <v>62</v>
      </c>
      <c r="AB54" s="23" t="s">
        <v>63</v>
      </c>
      <c r="AC54" s="23"/>
      <c r="AE54" s="23"/>
      <c r="AF54" s="23"/>
      <c r="AG54" s="23"/>
      <c r="AH54" s="23"/>
      <c r="AI54" s="23"/>
      <c r="AJ54" s="23"/>
      <c r="AK54" s="39" t="s">
        <v>44</v>
      </c>
      <c r="AN54" s="23" t="s">
        <v>32</v>
      </c>
      <c r="AO54" s="23" t="s">
        <v>51</v>
      </c>
      <c r="AP54" s="23" t="s">
        <v>52</v>
      </c>
      <c r="AQ54" s="23" t="s">
        <v>60</v>
      </c>
      <c r="AR54" s="23" t="s">
        <v>61</v>
      </c>
      <c r="AS54" s="23" t="s">
        <v>62</v>
      </c>
      <c r="AT54" s="23" t="s">
        <v>63</v>
      </c>
      <c r="AU54" s="23"/>
      <c r="AW54" s="23"/>
      <c r="AX54" s="23"/>
      <c r="AY54" s="23"/>
      <c r="AZ54" s="23"/>
      <c r="BA54" s="23"/>
      <c r="BB54" s="23"/>
      <c r="BC54" s="39" t="s">
        <v>44</v>
      </c>
      <c r="BF54" s="23" t="s">
        <v>32</v>
      </c>
      <c r="BG54" s="23" t="s">
        <v>51</v>
      </c>
      <c r="BH54" s="23" t="s">
        <v>52</v>
      </c>
      <c r="BI54" s="23" t="s">
        <v>60</v>
      </c>
      <c r="BJ54" s="23" t="s">
        <v>61</v>
      </c>
      <c r="BK54" s="23" t="s">
        <v>62</v>
      </c>
      <c r="BL54" s="23" t="s">
        <v>63</v>
      </c>
      <c r="BM54" s="23"/>
      <c r="BO54" s="23"/>
      <c r="BP54" s="23"/>
      <c r="BQ54" s="23"/>
      <c r="BR54" s="23"/>
      <c r="BS54" s="23"/>
      <c r="BT54" s="23"/>
      <c r="BU54" s="39" t="s">
        <v>44</v>
      </c>
      <c r="BX54" s="23" t="s">
        <v>32</v>
      </c>
      <c r="BY54" s="23" t="s">
        <v>51</v>
      </c>
      <c r="BZ54" s="23" t="s">
        <v>52</v>
      </c>
      <c r="CA54" s="23" t="s">
        <v>60</v>
      </c>
      <c r="CB54" s="23" t="s">
        <v>61</v>
      </c>
      <c r="CC54" s="23" t="s">
        <v>62</v>
      </c>
      <c r="CD54" s="23" t="s">
        <v>63</v>
      </c>
      <c r="CE54" s="23"/>
      <c r="CG54" s="23"/>
      <c r="CH54" s="23"/>
      <c r="CI54" s="23"/>
      <c r="CJ54" s="23"/>
      <c r="CK54" s="23"/>
      <c r="CL54" s="23"/>
      <c r="CM54" s="39" t="s">
        <v>44</v>
      </c>
      <c r="CP54" s="23" t="s">
        <v>32</v>
      </c>
      <c r="CQ54" s="23" t="s">
        <v>51</v>
      </c>
      <c r="CR54" s="23" t="s">
        <v>52</v>
      </c>
      <c r="CS54" s="23" t="s">
        <v>60</v>
      </c>
      <c r="CT54" s="23" t="s">
        <v>61</v>
      </c>
      <c r="CU54" s="23" t="s">
        <v>62</v>
      </c>
      <c r="CV54" s="23" t="s">
        <v>63</v>
      </c>
      <c r="CW54" s="23"/>
      <c r="CY54" s="23"/>
      <c r="CZ54" s="23"/>
      <c r="DA54" s="23"/>
      <c r="DB54" s="23"/>
      <c r="DC54" s="23"/>
      <c r="DD54" s="23"/>
      <c r="DE54" s="39" t="s">
        <v>44</v>
      </c>
      <c r="DH54" s="23" t="s">
        <v>32</v>
      </c>
      <c r="DI54" s="23" t="s">
        <v>51</v>
      </c>
      <c r="DJ54" s="23" t="s">
        <v>52</v>
      </c>
      <c r="DK54" s="23" t="s">
        <v>60</v>
      </c>
      <c r="DL54" s="23" t="s">
        <v>61</v>
      </c>
      <c r="DM54" s="23" t="s">
        <v>62</v>
      </c>
      <c r="DN54" s="23" t="s">
        <v>63</v>
      </c>
      <c r="DO54" s="23"/>
      <c r="DQ54" s="23"/>
      <c r="DR54" s="23"/>
      <c r="DS54" s="23"/>
      <c r="DT54" s="23"/>
      <c r="DU54" s="23"/>
      <c r="DV54" s="23"/>
    </row>
    <row r="55" spans="1:126" x14ac:dyDescent="0.35">
      <c r="A55" s="8" t="str">
        <f ca="1">B32</f>
        <v>14-15</v>
      </c>
      <c r="C55" s="8" t="s">
        <v>11</v>
      </c>
      <c r="D55" s="29">
        <f ca="1">O47</f>
        <v>-13.503262499999998</v>
      </c>
      <c r="E55" s="29">
        <f t="shared" ref="E55:F56" ca="1" si="112">P47</f>
        <v>-2.0663813829787241</v>
      </c>
      <c r="F55" s="29">
        <f t="shared" ca="1" si="112"/>
        <v>-14.350568617021276</v>
      </c>
      <c r="G55" s="29">
        <f ca="1">MIN(D55:F55)</f>
        <v>-14.350568617021276</v>
      </c>
      <c r="H55" s="29">
        <f ca="1">MAX(D55:F55)</f>
        <v>-2.0663813829787241</v>
      </c>
      <c r="I55" s="33">
        <f ca="1">-G55/0.9/(F33-F34)/$N$3*1000</f>
        <v>2.2638071206549335</v>
      </c>
      <c r="J55" s="33">
        <f ca="1">H55/0.9/(F33-F34)/$N$3*1000</f>
        <v>-0.32597237180048455</v>
      </c>
      <c r="K55" s="17" t="s">
        <v>64</v>
      </c>
      <c r="L55" s="21"/>
      <c r="M55" s="29"/>
      <c r="N55" s="29"/>
      <c r="O55" s="29"/>
      <c r="P55" s="29"/>
      <c r="Q55" s="29"/>
      <c r="R55" s="29"/>
      <c r="S55" s="39" t="str">
        <f ca="1">T32</f>
        <v>15-16</v>
      </c>
      <c r="U55" s="8" t="s">
        <v>11</v>
      </c>
      <c r="V55" s="29">
        <f ca="1">AG47</f>
        <v>-11.137912499999999</v>
      </c>
      <c r="W55" s="29">
        <f t="shared" ref="W55:X56" ca="1" si="113">AH47</f>
        <v>-0.61904078947368468</v>
      </c>
      <c r="X55" s="29">
        <f t="shared" ca="1" si="113"/>
        <v>-12.881209210526315</v>
      </c>
      <c r="Y55" s="29">
        <f ca="1">MIN(V55:X55)</f>
        <v>-12.881209210526315</v>
      </c>
      <c r="Z55" s="29">
        <f ca="1">MAX(V55:X55)</f>
        <v>-0.61904078947368468</v>
      </c>
      <c r="AA55" s="33">
        <f ca="1">-Y55/0.9/(X33-X34)/$N$3*1000</f>
        <v>2.0320151703848093</v>
      </c>
      <c r="AB55" s="33">
        <f ca="1">Z55/0.9/(X33-X34)/$N$3*1000</f>
        <v>-9.765389683055381E-2</v>
      </c>
      <c r="AC55" s="17" t="s">
        <v>64</v>
      </c>
      <c r="AD55" s="21"/>
      <c r="AE55" s="29"/>
      <c r="AF55" s="29"/>
      <c r="AG55" s="29"/>
      <c r="AH55" s="29"/>
      <c r="AI55" s="29"/>
      <c r="AJ55" s="29"/>
      <c r="AK55" s="39" t="str">
        <f ca="1">AL32</f>
        <v>16-17</v>
      </c>
      <c r="AM55" s="8" t="s">
        <v>11</v>
      </c>
      <c r="AN55" s="29">
        <f ca="1">AY47</f>
        <v>-12.9830875</v>
      </c>
      <c r="AO55" s="29">
        <f t="shared" ref="AO55:AP56" ca="1" si="114">AZ47</f>
        <v>0.78184000000000076</v>
      </c>
      <c r="AP55" s="29">
        <f t="shared" ca="1" si="114"/>
        <v>-16.52449</v>
      </c>
      <c r="AQ55" s="29">
        <f ca="1">MIN(AN55:AP55)</f>
        <v>-16.52449</v>
      </c>
      <c r="AR55" s="29">
        <f ca="1">MAX(AN55:AP55)</f>
        <v>0.78184000000000076</v>
      </c>
      <c r="AS55" s="33">
        <f ca="1">-AQ55/0.9/(AP33-AP34)/$N$3*1000</f>
        <v>2.6067439643347048</v>
      </c>
      <c r="AT55" s="33">
        <f ca="1">AR55/0.9/(AP33-AP34)/$N$3*1000</f>
        <v>0.1233355281207134</v>
      </c>
      <c r="AU55" s="17" t="s">
        <v>64</v>
      </c>
      <c r="AV55" s="21"/>
      <c r="AW55" s="29"/>
      <c r="AX55" s="29"/>
      <c r="AY55" s="29"/>
      <c r="AZ55" s="29"/>
      <c r="BA55" s="29"/>
      <c r="BB55" s="29"/>
      <c r="BC55" s="39" t="str">
        <f ca="1">BD32</f>
        <v>17-18</v>
      </c>
      <c r="BE55" s="8" t="s">
        <v>11</v>
      </c>
      <c r="BF55" s="29">
        <f ca="1">BQ47</f>
        <v>-22.015574999999995</v>
      </c>
      <c r="BG55" s="29">
        <f t="shared" ref="BG55:BH56" ca="1" si="115">BR47</f>
        <v>4.2958250000000007</v>
      </c>
      <c r="BH55" s="29">
        <f t="shared" ca="1" si="115"/>
        <v>-30.572099999999999</v>
      </c>
      <c r="BI55" s="29">
        <f ca="1">MIN(BF55:BH55)</f>
        <v>-30.572099999999999</v>
      </c>
      <c r="BJ55" s="29">
        <f ca="1">MAX(BF55:BH55)</f>
        <v>4.2958250000000007</v>
      </c>
      <c r="BK55" s="33">
        <f ca="1">-BI55/0.9/(BH33-BH34)/$N$3*1000</f>
        <v>1.8871666666666667</v>
      </c>
      <c r="BL55" s="33">
        <f ca="1">BJ55/0.9/(BH33-BH34)/$N$3*1000</f>
        <v>0.26517438271604943</v>
      </c>
      <c r="BM55" s="17" t="s">
        <v>64</v>
      </c>
      <c r="BN55" s="21"/>
      <c r="BO55" s="29"/>
      <c r="BP55" s="29"/>
      <c r="BQ55" s="29"/>
      <c r="BR55" s="29"/>
      <c r="BS55" s="29"/>
      <c r="BT55" s="29"/>
      <c r="BU55" s="39" t="str">
        <f ca="1">BV32</f>
        <v>18-19</v>
      </c>
      <c r="BW55" s="8" t="s">
        <v>11</v>
      </c>
      <c r="BX55" s="29">
        <f ca="1">CI47</f>
        <v>-32.136074999999998</v>
      </c>
      <c r="BY55" s="29">
        <f t="shared" ref="BY55:BZ56" ca="1" si="116">CJ47</f>
        <v>14.429570833333329</v>
      </c>
      <c r="BZ55" s="29">
        <f t="shared" ca="1" si="116"/>
        <v>-52.157445833333341</v>
      </c>
      <c r="CA55" s="29">
        <f ca="1">MIN(BX55:BZ55)</f>
        <v>-52.157445833333341</v>
      </c>
      <c r="CB55" s="29">
        <f ca="1">MAX(BX55:BZ55)</f>
        <v>14.429570833333329</v>
      </c>
      <c r="CC55" s="33">
        <f ca="1">-CA55/0.9/(BZ33-BZ34)/$N$3*1000</f>
        <v>3.2195954218106997</v>
      </c>
      <c r="CD55" s="33">
        <f ca="1">CB55/0.9/(BZ33-BZ34)/$N$3*1000</f>
        <v>0.89071424897119322</v>
      </c>
      <c r="CE55" s="17" t="s">
        <v>64</v>
      </c>
      <c r="CF55" s="21"/>
      <c r="CG55" s="29"/>
      <c r="CH55" s="29"/>
      <c r="CI55" s="29"/>
      <c r="CJ55" s="29"/>
      <c r="CK55" s="29"/>
      <c r="CL55" s="29"/>
      <c r="CM55" s="39" t="str">
        <f ca="1">CN32</f>
        <v>19-20</v>
      </c>
      <c r="CO55" s="8" t="s">
        <v>11</v>
      </c>
      <c r="CP55" s="29">
        <f ca="1">DA47</f>
        <v>-13.487575</v>
      </c>
      <c r="CQ55" s="29">
        <f t="shared" ref="CQ55:CR56" ca="1" si="117">DB47</f>
        <v>16.775768055555556</v>
      </c>
      <c r="CR55" s="29">
        <f t="shared" ca="1" si="117"/>
        <v>-32.255143055555557</v>
      </c>
      <c r="CS55" s="29">
        <f ca="1">MIN(CP55:CR55)</f>
        <v>-32.255143055555557</v>
      </c>
      <c r="CT55" s="29">
        <f ca="1">MAX(CP55:CR55)</f>
        <v>16.775768055555556</v>
      </c>
      <c r="CU55" s="33">
        <f ca="1">-CS55/0.9/(CR33-CR34)/$N$3*1000</f>
        <v>1.9910582133058981</v>
      </c>
      <c r="CV55" s="33">
        <f ca="1">CT55/0.9/(CR33-CR34)/$N$3*1000</f>
        <v>1.0355412379972566</v>
      </c>
      <c r="CW55" s="17" t="s">
        <v>64</v>
      </c>
      <c r="CX55" s="21"/>
      <c r="CY55" s="29"/>
      <c r="CZ55" s="29"/>
      <c r="DA55" s="29"/>
      <c r="DB55" s="29"/>
      <c r="DC55" s="29"/>
      <c r="DD55" s="29"/>
      <c r="DE55" s="39" t="str">
        <f ca="1">DF32</f>
        <v>-</v>
      </c>
      <c r="DG55" s="8" t="s">
        <v>11</v>
      </c>
      <c r="DH55" s="29">
        <f ca="1">DS47</f>
        <v>-13.487575</v>
      </c>
      <c r="DI55" s="29">
        <f t="shared" ref="DI55:DJ56" ca="1" si="118">DT47</f>
        <v>16.775768055555556</v>
      </c>
      <c r="DJ55" s="29">
        <f t="shared" ca="1" si="118"/>
        <v>-32.255143055555557</v>
      </c>
      <c r="DK55" s="29">
        <f ca="1">MIN(DH55:DJ55)</f>
        <v>-32.255143055555557</v>
      </c>
      <c r="DL55" s="29">
        <f ca="1">MAX(DH55:DJ55)</f>
        <v>16.775768055555556</v>
      </c>
      <c r="DM55" s="33">
        <f ca="1">-DK55/0.9/(DJ33-DJ34)/$N$3*1000</f>
        <v>1.635512103786988</v>
      </c>
      <c r="DN55" s="33">
        <f ca="1">DL55/0.9/(DJ33-DJ34)/$N$3*1000</f>
        <v>0.8506231597834607</v>
      </c>
      <c r="DO55" s="17" t="s">
        <v>64</v>
      </c>
      <c r="DP55" s="21"/>
      <c r="DQ55" s="29"/>
      <c r="DR55" s="29"/>
      <c r="DS55" s="29"/>
      <c r="DT55" s="29"/>
      <c r="DU55" s="29"/>
      <c r="DV55" s="29"/>
    </row>
    <row r="56" spans="1:126" x14ac:dyDescent="0.35">
      <c r="A56" s="22" t="s">
        <v>23</v>
      </c>
      <c r="C56" s="8" t="s">
        <v>10</v>
      </c>
      <c r="D56" s="29">
        <f ca="1">O48</f>
        <v>-16.003712500000002</v>
      </c>
      <c r="E56" s="29">
        <f t="shared" ca="1" si="112"/>
        <v>-15.347368617021274</v>
      </c>
      <c r="F56" s="29">
        <f t="shared" ca="1" si="112"/>
        <v>-4.0823813829787232</v>
      </c>
      <c r="G56" s="29">
        <f ca="1">MIN(D56:F56)</f>
        <v>-16.003712500000002</v>
      </c>
      <c r="H56" s="29">
        <f ca="1">MAX(D56:F56)</f>
        <v>-4.0823813829787232</v>
      </c>
      <c r="I56" s="33">
        <f ca="1">-G56/0.9/(F33-F34)/$N$3*1000</f>
        <v>2.5245911351165979</v>
      </c>
      <c r="J56" s="33">
        <f ca="1">H56/0.9/(F33-F34)/$N$3*1000</f>
        <v>-0.64399706315850913</v>
      </c>
      <c r="K56" s="32" t="s">
        <v>65</v>
      </c>
      <c r="L56" s="21"/>
      <c r="M56" s="29"/>
      <c r="N56" s="29"/>
      <c r="O56" s="29"/>
      <c r="P56" s="29"/>
      <c r="Q56" s="29"/>
      <c r="R56" s="29"/>
      <c r="S56" s="35" t="s">
        <v>23</v>
      </c>
      <c r="U56" s="8" t="s">
        <v>10</v>
      </c>
      <c r="V56" s="29">
        <f ca="1">AG48</f>
        <v>-9.608012500000001</v>
      </c>
      <c r="W56" s="29">
        <f t="shared" ca="1" si="113"/>
        <v>-11.630209210526317</v>
      </c>
      <c r="X56" s="29">
        <f t="shared" ca="1" si="113"/>
        <v>-7.7640789473685246E-2</v>
      </c>
      <c r="Y56" s="29">
        <f ca="1">MIN(V56:X56)</f>
        <v>-11.630209210526317</v>
      </c>
      <c r="Z56" s="29">
        <f ca="1">MAX(V56:X56)</f>
        <v>-7.7640789473685246E-2</v>
      </c>
      <c r="AA56" s="33">
        <f ca="1">-Y56/0.9/(X33-X34)/$N$3*1000</f>
        <v>1.8346694913724639</v>
      </c>
      <c r="AB56" s="33">
        <f ca="1">Z56/0.9/(X33-X34)/$N$3*1000</f>
        <v>-1.2247861165258988E-2</v>
      </c>
      <c r="AC56" s="32" t="s">
        <v>65</v>
      </c>
      <c r="AD56" s="21"/>
      <c r="AE56" s="29"/>
      <c r="AF56" s="29"/>
      <c r="AG56" s="29"/>
      <c r="AH56" s="29"/>
      <c r="AI56" s="29"/>
      <c r="AJ56" s="29"/>
      <c r="AK56" s="35" t="s">
        <v>23</v>
      </c>
      <c r="AM56" s="8" t="s">
        <v>10</v>
      </c>
      <c r="AN56" s="29">
        <f ca="1">AY48</f>
        <v>-12.2648875</v>
      </c>
      <c r="AO56" s="29">
        <f t="shared" ca="1" si="114"/>
        <v>-15.219989999999999</v>
      </c>
      <c r="AP56" s="29">
        <f t="shared" ca="1" si="114"/>
        <v>0.36094000000000026</v>
      </c>
      <c r="AQ56" s="29">
        <f ca="1">MIN(AN56:AP56)</f>
        <v>-15.219989999999999</v>
      </c>
      <c r="AR56" s="29">
        <f ca="1">MAX(AN56:AP56)</f>
        <v>0.36094000000000026</v>
      </c>
      <c r="AS56" s="33">
        <f ca="1">-AQ56/0.9/(AP33-AP34)/$N$3*1000</f>
        <v>2.4009586419753077</v>
      </c>
      <c r="AT56" s="33">
        <f ca="1">AR56/0.9/(AP33-AP34)/$N$3*1000</f>
        <v>5.6938408779149553E-2</v>
      </c>
      <c r="AU56" s="32" t="s">
        <v>65</v>
      </c>
      <c r="AV56" s="21"/>
      <c r="AW56" s="29"/>
      <c r="AX56" s="29"/>
      <c r="AY56" s="29"/>
      <c r="AZ56" s="29"/>
      <c r="BA56" s="29"/>
      <c r="BB56" s="29"/>
      <c r="BC56" s="35" t="s">
        <v>23</v>
      </c>
      <c r="BE56" s="8" t="s">
        <v>10</v>
      </c>
      <c r="BF56" s="29">
        <f ca="1">BQ48</f>
        <v>-13.438075000000005</v>
      </c>
      <c r="BG56" s="29">
        <f t="shared" ca="1" si="115"/>
        <v>-34.6783</v>
      </c>
      <c r="BH56" s="29">
        <f t="shared" ca="1" si="115"/>
        <v>18.998025000000002</v>
      </c>
      <c r="BI56" s="29">
        <f ca="1">MIN(BF56:BH56)</f>
        <v>-34.6783</v>
      </c>
      <c r="BJ56" s="29">
        <f ca="1">MAX(BF56:BH56)</f>
        <v>18.998025000000002</v>
      </c>
      <c r="BK56" s="33">
        <f ca="1">-BI56/0.9/(BH33-BH34)/$N$3*1000</f>
        <v>2.1406358024691357</v>
      </c>
      <c r="BL56" s="33">
        <f ca="1">BJ56/0.9/(BH33-BH34)/$N$3*1000</f>
        <v>1.1727175925925926</v>
      </c>
      <c r="BM56" s="32" t="s">
        <v>65</v>
      </c>
      <c r="BN56" s="21"/>
      <c r="BO56" s="29"/>
      <c r="BP56" s="29"/>
      <c r="BQ56" s="29"/>
      <c r="BR56" s="29"/>
      <c r="BS56" s="29"/>
      <c r="BT56" s="29"/>
      <c r="BU56" s="35" t="s">
        <v>23</v>
      </c>
      <c r="BW56" s="8" t="s">
        <v>10</v>
      </c>
      <c r="BX56" s="29">
        <f ca="1">CI48</f>
        <v>-33.594175</v>
      </c>
      <c r="BY56" s="29">
        <f t="shared" ca="1" si="116"/>
        <v>-52.906345833333333</v>
      </c>
      <c r="BZ56" s="29">
        <f t="shared" ca="1" si="116"/>
        <v>13.432470833333337</v>
      </c>
      <c r="CA56" s="29">
        <f ca="1">MIN(BX56:BZ56)</f>
        <v>-52.906345833333333</v>
      </c>
      <c r="CB56" s="29">
        <f ca="1">MAX(BX56:BZ56)</f>
        <v>13.432470833333337</v>
      </c>
      <c r="CC56" s="33">
        <f ca="1">-CA56/0.9/(BZ33-BZ34)/$N$3*1000</f>
        <v>3.2658238168724276</v>
      </c>
      <c r="CD56" s="33">
        <f ca="1">CB56/0.9/(BZ33-BZ34)/$N$3*1000</f>
        <v>0.82916486625514418</v>
      </c>
      <c r="CE56" s="32" t="s">
        <v>65</v>
      </c>
      <c r="CF56" s="21"/>
      <c r="CG56" s="29"/>
      <c r="CH56" s="29"/>
      <c r="CI56" s="29"/>
      <c r="CJ56" s="29"/>
      <c r="CK56" s="29"/>
      <c r="CL56" s="29"/>
      <c r="CM56" s="35" t="s">
        <v>23</v>
      </c>
      <c r="CO56" s="8" t="s">
        <v>10</v>
      </c>
      <c r="CP56" s="29">
        <f ca="1">DA48</f>
        <v>-24.730074999999999</v>
      </c>
      <c r="CQ56" s="29">
        <f t="shared" ca="1" si="117"/>
        <v>-33.595443055555556</v>
      </c>
      <c r="CR56" s="29">
        <f t="shared" ca="1" si="117"/>
        <v>4.1970680555555546</v>
      </c>
      <c r="CS56" s="29">
        <f ca="1">MIN(CP56:CR56)</f>
        <v>-33.595443055555556</v>
      </c>
      <c r="CT56" s="29">
        <f ca="1">MAX(CP56:CR56)</f>
        <v>4.1970680555555546</v>
      </c>
      <c r="CU56" s="33">
        <f ca="1">-CS56/0.9/(CR33-CR34)/$N$3*1000</f>
        <v>2.0737927812071328</v>
      </c>
      <c r="CV56" s="33">
        <f ca="1">CT56/0.9/(CR33-CR34)/$N$3*1000</f>
        <v>0.25907827503429343</v>
      </c>
      <c r="CW56" s="32" t="s">
        <v>65</v>
      </c>
      <c r="CX56" s="21"/>
      <c r="CY56" s="29"/>
      <c r="CZ56" s="29"/>
      <c r="DA56" s="29"/>
      <c r="DB56" s="29"/>
      <c r="DC56" s="29"/>
      <c r="DD56" s="29"/>
      <c r="DE56" s="35" t="s">
        <v>23</v>
      </c>
      <c r="DG56" s="8" t="s">
        <v>10</v>
      </c>
      <c r="DH56" s="29">
        <f ca="1">DS48</f>
        <v>-11.099675000000001</v>
      </c>
      <c r="DI56" s="29">
        <f t="shared" ca="1" si="118"/>
        <v>-25.562943055555557</v>
      </c>
      <c r="DJ56" s="29">
        <f t="shared" ca="1" si="118"/>
        <v>12.229568055555553</v>
      </c>
      <c r="DK56" s="29">
        <f ca="1">MIN(DH56:DJ56)</f>
        <v>-25.562943055555557</v>
      </c>
      <c r="DL56" s="29">
        <f ca="1">MAX(DH56:DJ56)</f>
        <v>12.229568055555553</v>
      </c>
      <c r="DM56" s="33">
        <f ca="1">-DK56/0.9/(DJ33-DJ34)/$N$3*1000</f>
        <v>1.2961809750391924</v>
      </c>
      <c r="DN56" s="33">
        <f ca="1">DL56/0.9/(DJ33-DJ34)/$N$3*1000</f>
        <v>0.62010596401626483</v>
      </c>
      <c r="DO56" s="32" t="s">
        <v>65</v>
      </c>
      <c r="DP56" s="21"/>
      <c r="DQ56" s="29"/>
      <c r="DR56" s="29"/>
      <c r="DS56" s="29"/>
      <c r="DT56" s="29"/>
      <c r="DU56" s="29"/>
      <c r="DV56" s="29"/>
    </row>
    <row r="57" spans="1:126" x14ac:dyDescent="0.35">
      <c r="A57" s="8">
        <f>B33</f>
        <v>5</v>
      </c>
      <c r="C57" s="8" t="s">
        <v>66</v>
      </c>
      <c r="D57" s="29">
        <f ca="1">O52</f>
        <v>10.841189816542411</v>
      </c>
      <c r="E57" s="29">
        <f t="shared" ref="E57:F57" ca="1" si="119">P52</f>
        <v>7.5390760752528934</v>
      </c>
      <c r="F57" s="29">
        <f t="shared" ca="1" si="119"/>
        <v>6.7440812009846418</v>
      </c>
      <c r="G57" s="30"/>
      <c r="H57" s="29">
        <f ca="1">MAX(D57:F57)</f>
        <v>10.841189816542411</v>
      </c>
      <c r="I57" s="31"/>
      <c r="J57" s="33">
        <f ca="1">H57/0.9/(F33-F34)/$N$3*1000</f>
        <v>1.7102014113887203</v>
      </c>
      <c r="K57" s="29"/>
      <c r="L57" s="21"/>
      <c r="M57" s="29"/>
      <c r="N57" s="29"/>
      <c r="O57" s="29"/>
      <c r="P57" s="29"/>
      <c r="Q57" s="29"/>
      <c r="R57" s="29"/>
      <c r="S57" s="39">
        <f>T33</f>
        <v>5</v>
      </c>
      <c r="U57" s="8" t="s">
        <v>66</v>
      </c>
      <c r="V57" s="29">
        <f ca="1">AG52</f>
        <v>5.8213878907795795</v>
      </c>
      <c r="W57" s="29">
        <f t="shared" ref="W57:X57" ca="1" si="120">AH52</f>
        <v>4.4768447944442995</v>
      </c>
      <c r="X57" s="29">
        <f t="shared" ca="1" si="120"/>
        <v>4.3934211201577469</v>
      </c>
      <c r="Y57" s="30"/>
      <c r="Z57" s="29">
        <f ca="1">MAX(V57:X57)</f>
        <v>5.8213878907795795</v>
      </c>
      <c r="AA57" s="31"/>
      <c r="AB57" s="33">
        <f ca="1">Z57/0.9/(X33-X34)/$N$3*1000</f>
        <v>0.91832593613120939</v>
      </c>
      <c r="AC57" s="29"/>
      <c r="AD57" s="21"/>
      <c r="AE57" s="29"/>
      <c r="AF57" s="29"/>
      <c r="AG57" s="29"/>
      <c r="AH57" s="29"/>
      <c r="AI57" s="29"/>
      <c r="AJ57" s="29"/>
      <c r="AK57" s="39">
        <f>AL33</f>
        <v>5</v>
      </c>
      <c r="AM57" s="8" t="s">
        <v>66</v>
      </c>
      <c r="AN57" s="29">
        <f ca="1">AY52</f>
        <v>7.5253500904568007</v>
      </c>
      <c r="AO57" s="29">
        <f t="shared" ref="AO57:AP57" ca="1" si="121">AZ52</f>
        <v>6.3511119782483103</v>
      </c>
      <c r="AP57" s="29">
        <f t="shared" ca="1" si="121"/>
        <v>5.6365201786775678</v>
      </c>
      <c r="AQ57" s="30"/>
      <c r="AR57" s="29">
        <f ca="1">MAX(AN57:AP57)</f>
        <v>7.5253500904568007</v>
      </c>
      <c r="AS57" s="31"/>
      <c r="AT57" s="33">
        <f ca="1">AR57/0.9/(AP33-AP34)/$N$3*1000</f>
        <v>1.1871265574794676</v>
      </c>
      <c r="AU57" s="29"/>
      <c r="AV57" s="21"/>
      <c r="AW57" s="29"/>
      <c r="AX57" s="29"/>
      <c r="AY57" s="29"/>
      <c r="AZ57" s="29"/>
      <c r="BA57" s="29"/>
      <c r="BB57" s="29"/>
      <c r="BC57" s="39">
        <f>BD33</f>
        <v>5</v>
      </c>
      <c r="BE57" s="8" t="s">
        <v>66</v>
      </c>
      <c r="BF57" s="29">
        <f ca="1">BQ52</f>
        <v>22.937211767029481</v>
      </c>
      <c r="BG57" s="29">
        <f t="shared" ref="BG57:BH57" ca="1" si="122">BR52</f>
        <v>13.548840743382531</v>
      </c>
      <c r="BH57" s="29">
        <f t="shared" ca="1" si="122"/>
        <v>22.190822859778315</v>
      </c>
      <c r="BI57" s="30"/>
      <c r="BJ57" s="29">
        <f ca="1">MAX(BF57:BH57)</f>
        <v>22.937211767029481</v>
      </c>
      <c r="BK57" s="31"/>
      <c r="BL57" s="33">
        <f ca="1">BJ57/0.9/(BH33-BH34)/$N$3*1000</f>
        <v>1.415877269569721</v>
      </c>
      <c r="BM57" s="29"/>
      <c r="BN57" s="21"/>
      <c r="BO57" s="29"/>
      <c r="BP57" s="29"/>
      <c r="BQ57" s="29"/>
      <c r="BR57" s="29"/>
      <c r="BS57" s="29"/>
      <c r="BT57" s="29"/>
      <c r="BU57" s="39">
        <f>BV33</f>
        <v>5</v>
      </c>
      <c r="BW57" s="8" t="s">
        <v>66</v>
      </c>
      <c r="BX57" s="29">
        <f ca="1">CI52</f>
        <v>35.2774506866417</v>
      </c>
      <c r="BY57" s="29">
        <f t="shared" ref="BY57:BZ57" ca="1" si="123">CJ52</f>
        <v>27.88097729591837</v>
      </c>
      <c r="BZ57" s="29">
        <f t="shared" ca="1" si="123"/>
        <v>27.394482755438048</v>
      </c>
      <c r="CA57" s="30"/>
      <c r="CB57" s="29">
        <f ca="1">MAX(BX57:BZ57)</f>
        <v>35.2774506866417</v>
      </c>
      <c r="CC57" s="31"/>
      <c r="CD57" s="33">
        <f ca="1">CB57/0.9/(BZ33-BZ34)/$N$3*1000</f>
        <v>2.1776204127556604</v>
      </c>
      <c r="CE57" s="29"/>
      <c r="CF57" s="21"/>
      <c r="CG57" s="29"/>
      <c r="CH57" s="29"/>
      <c r="CI57" s="29"/>
      <c r="CJ57" s="29"/>
      <c r="CK57" s="29"/>
      <c r="CL57" s="29"/>
      <c r="CM57" s="39">
        <f>CN33</f>
        <v>5</v>
      </c>
      <c r="CO57" s="8" t="s">
        <v>66</v>
      </c>
      <c r="CP57" s="29">
        <f ca="1">DA52</f>
        <v>34.494616604244712</v>
      </c>
      <c r="CQ57" s="29">
        <f t="shared" ref="CQ57:CR57" ca="1" si="124">DB52</f>
        <v>27.172068879918797</v>
      </c>
      <c r="CR57" s="29">
        <f t="shared" ca="1" si="124"/>
        <v>21.976481541911582</v>
      </c>
      <c r="CS57" s="30"/>
      <c r="CT57" s="29">
        <f ca="1">MAX(CP57:CR57)</f>
        <v>34.494616604244712</v>
      </c>
      <c r="CU57" s="31"/>
      <c r="CV57" s="33">
        <f ca="1">CT57/0.9/(CR33-CR34)/$N$3*1000</f>
        <v>2.1292973212496737</v>
      </c>
      <c r="CW57" s="29"/>
      <c r="CX57" s="21"/>
      <c r="CY57" s="29"/>
      <c r="CZ57" s="29"/>
      <c r="DA57" s="29"/>
      <c r="DB57" s="29"/>
      <c r="DC57" s="29"/>
      <c r="DD57" s="29"/>
      <c r="DE57" s="39">
        <f>DF33</f>
        <v>5</v>
      </c>
      <c r="DG57" s="8" t="s">
        <v>66</v>
      </c>
      <c r="DH57" s="29">
        <f ca="1">DS52</f>
        <v>34.494616604244712</v>
      </c>
      <c r="DI57" s="29">
        <f t="shared" ref="DI57:DJ57" ca="1" si="125">DT52</f>
        <v>27.172068879918797</v>
      </c>
      <c r="DJ57" s="29">
        <f t="shared" ca="1" si="125"/>
        <v>21.976481541911582</v>
      </c>
      <c r="DK57" s="30"/>
      <c r="DL57" s="29">
        <f ca="1">MAX(DH57:DJ57)</f>
        <v>34.494616604244712</v>
      </c>
      <c r="DM57" s="31"/>
      <c r="DN57" s="33">
        <f ca="1">DL57/0.9/(DJ33-DJ34)/$N$3*1000</f>
        <v>1.7490656567408032</v>
      </c>
      <c r="DO57" s="29"/>
      <c r="DP57" s="21"/>
      <c r="DQ57" s="29"/>
      <c r="DR57" s="29"/>
      <c r="DS57" s="29"/>
      <c r="DT57" s="29"/>
      <c r="DU57" s="29"/>
      <c r="DV57" s="29"/>
    </row>
    <row r="58" spans="1:126" x14ac:dyDescent="0.3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41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41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41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41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41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41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</row>
    <row r="59" spans="1:126" x14ac:dyDescent="0.35">
      <c r="S59" s="37"/>
      <c r="AK59" s="37"/>
      <c r="BC59" s="37"/>
      <c r="BU59" s="37"/>
      <c r="CM59" s="37"/>
      <c r="DE59" s="37"/>
    </row>
    <row r="60" spans="1:126" x14ac:dyDescent="0.35">
      <c r="A60" s="2" t="s">
        <v>44</v>
      </c>
      <c r="B60" s="19" t="str">
        <f ca="1">A$7</f>
        <v>14-15</v>
      </c>
      <c r="D60" s="2" t="s">
        <v>24</v>
      </c>
      <c r="E60" s="8" t="s">
        <v>56</v>
      </c>
      <c r="F60" s="9">
        <v>60</v>
      </c>
      <c r="G60" s="2" t="s">
        <v>25</v>
      </c>
      <c r="H60" s="2" t="s">
        <v>26</v>
      </c>
      <c r="N60" s="2" t="s">
        <v>54</v>
      </c>
      <c r="O60" s="8"/>
      <c r="P60" s="48">
        <f ca="1">ROUND(ABS(IF($C$2&lt;=$C$3,(F67-F68)/F69,(G67-G68)/G69)),2)</f>
        <v>4.7</v>
      </c>
      <c r="Q60" s="2" t="s">
        <v>25</v>
      </c>
      <c r="S60" s="38" t="s">
        <v>44</v>
      </c>
      <c r="T60" s="19" t="str">
        <f ca="1">S$7</f>
        <v>15-16</v>
      </c>
      <c r="V60" s="2" t="s">
        <v>24</v>
      </c>
      <c r="W60" s="8" t="s">
        <v>56</v>
      </c>
      <c r="X60" s="9">
        <v>60</v>
      </c>
      <c r="Y60" s="2" t="s">
        <v>25</v>
      </c>
      <c r="Z60" s="2" t="s">
        <v>26</v>
      </c>
      <c r="AF60" s="2" t="s">
        <v>54</v>
      </c>
      <c r="AG60" s="8"/>
      <c r="AH60" s="48">
        <f ca="1">ROUND(ABS(IF($C$2&lt;=$C$3,(X67-X68)/X69,(Y67-Y68)/Y69)),2)</f>
        <v>3.8</v>
      </c>
      <c r="AI60" s="2" t="s">
        <v>25</v>
      </c>
      <c r="AK60" s="38" t="s">
        <v>44</v>
      </c>
      <c r="AL60" s="19" t="str">
        <f ca="1">AK$7</f>
        <v>16-17</v>
      </c>
      <c r="AN60" s="2" t="s">
        <v>24</v>
      </c>
      <c r="AO60" s="8" t="s">
        <v>56</v>
      </c>
      <c r="AP60" s="9">
        <v>60</v>
      </c>
      <c r="AQ60" s="2" t="s">
        <v>25</v>
      </c>
      <c r="AR60" s="2" t="s">
        <v>26</v>
      </c>
      <c r="AX60" s="2" t="s">
        <v>54</v>
      </c>
      <c r="AY60" s="8"/>
      <c r="AZ60" s="48">
        <f ca="1">ROUND(ABS(IF($C$2&lt;=$C$3,(AP67-AP68)/AP69,(AQ67-AQ68)/AQ69)),2)</f>
        <v>3</v>
      </c>
      <c r="BA60" s="2" t="s">
        <v>25</v>
      </c>
      <c r="BC60" s="38" t="s">
        <v>44</v>
      </c>
      <c r="BD60" s="19" t="str">
        <f ca="1">BC$7</f>
        <v>17-18</v>
      </c>
      <c r="BF60" s="2" t="s">
        <v>24</v>
      </c>
      <c r="BG60" s="8" t="s">
        <v>56</v>
      </c>
      <c r="BH60" s="9">
        <v>30</v>
      </c>
      <c r="BI60" s="2" t="s">
        <v>25</v>
      </c>
      <c r="BJ60" s="2" t="s">
        <v>26</v>
      </c>
      <c r="BP60" s="2" t="s">
        <v>54</v>
      </c>
      <c r="BQ60" s="8"/>
      <c r="BR60" s="48">
        <f ca="1">ROUND(ABS(IF($C$2&lt;=$C$3,(BH67-BH68)/BH69,(BI67-BI68)/BI69)),2)</f>
        <v>3.2</v>
      </c>
      <c r="BS60" s="2" t="s">
        <v>25</v>
      </c>
      <c r="BU60" s="38" t="s">
        <v>44</v>
      </c>
      <c r="BV60" s="19" t="str">
        <f ca="1">BU$7</f>
        <v>18-19</v>
      </c>
      <c r="BX60" s="2" t="s">
        <v>24</v>
      </c>
      <c r="BY60" s="8" t="s">
        <v>56</v>
      </c>
      <c r="BZ60" s="9">
        <v>30</v>
      </c>
      <c r="CA60" s="2" t="s">
        <v>25</v>
      </c>
      <c r="CB60" s="2" t="s">
        <v>26</v>
      </c>
      <c r="CH60" s="2" t="s">
        <v>54</v>
      </c>
      <c r="CI60" s="8"/>
      <c r="CJ60" s="48">
        <f ca="1">ROUND(ABS(IF($C$2&lt;=$C$3,(BZ67-BZ68)/BZ69,(CA67-CA68)/CA69)),2)</f>
        <v>4.2</v>
      </c>
      <c r="CK60" s="2" t="s">
        <v>25</v>
      </c>
      <c r="CM60" s="38" t="s">
        <v>44</v>
      </c>
      <c r="CN60" s="19" t="str">
        <f ca="1">CM$7</f>
        <v>19-20</v>
      </c>
      <c r="CP60" s="2" t="s">
        <v>24</v>
      </c>
      <c r="CQ60" s="8" t="s">
        <v>56</v>
      </c>
      <c r="CR60" s="9">
        <v>30</v>
      </c>
      <c r="CS60" s="2" t="s">
        <v>25</v>
      </c>
      <c r="CT60" s="2" t="s">
        <v>26</v>
      </c>
      <c r="CZ60" s="2" t="s">
        <v>54</v>
      </c>
      <c r="DA60" s="8"/>
      <c r="DB60" s="48">
        <f ca="1">ROUND(ABS(IF($C$2&lt;=$C$3,(CR67-CR68)/CR69,(CS67-CS68)/CS69)),2)</f>
        <v>3.6</v>
      </c>
      <c r="DC60" s="2" t="s">
        <v>25</v>
      </c>
      <c r="DE60" s="38" t="s">
        <v>44</v>
      </c>
      <c r="DF60" s="19" t="str">
        <f ca="1">DE$7</f>
        <v>-</v>
      </c>
      <c r="DH60" s="2" t="s">
        <v>24</v>
      </c>
      <c r="DI60" s="8" t="s">
        <v>56</v>
      </c>
      <c r="DJ60" s="9">
        <v>30</v>
      </c>
      <c r="DK60" s="2" t="s">
        <v>25</v>
      </c>
      <c r="DL60" s="2" t="s">
        <v>26</v>
      </c>
      <c r="DR60" s="2" t="s">
        <v>54</v>
      </c>
      <c r="DS60" s="8"/>
      <c r="DT60" s="48">
        <f ca="1">ROUND(ABS(IF($C$2&lt;=$C$3,(DJ67-DJ68)/DJ69,(DK67-DK68)/DK69)),2)</f>
        <v>3.6</v>
      </c>
      <c r="DU60" s="2" t="s">
        <v>25</v>
      </c>
    </row>
    <row r="61" spans="1:126" x14ac:dyDescent="0.35">
      <c r="A61" s="2" t="s">
        <v>68</v>
      </c>
      <c r="B61" s="19">
        <f>MAX(1,B33-1)</f>
        <v>4</v>
      </c>
      <c r="E61" s="8" t="s">
        <v>57</v>
      </c>
      <c r="F61" s="9">
        <v>22</v>
      </c>
      <c r="G61" s="2" t="s">
        <v>25</v>
      </c>
      <c r="H61" s="2" t="s">
        <v>27</v>
      </c>
      <c r="O61" s="8" t="s">
        <v>32</v>
      </c>
      <c r="P61" s="19">
        <f ca="1">ROUND(ABS((D69-D70)/P60),2)</f>
        <v>12.11</v>
      </c>
      <c r="Q61" s="17" t="s">
        <v>55</v>
      </c>
      <c r="S61" s="38" t="s">
        <v>68</v>
      </c>
      <c r="T61" s="19">
        <f>MAX(1,T33-1)</f>
        <v>4</v>
      </c>
      <c r="W61" s="8" t="s">
        <v>57</v>
      </c>
      <c r="X61" s="9">
        <v>22</v>
      </c>
      <c r="Y61" s="2" t="s">
        <v>25</v>
      </c>
      <c r="Z61" s="2" t="s">
        <v>27</v>
      </c>
      <c r="AG61" s="8" t="s">
        <v>32</v>
      </c>
      <c r="AH61" s="19">
        <f ca="1">ROUND(ABS((V69-V70)/AH60),2)</f>
        <v>12.11</v>
      </c>
      <c r="AI61" s="17" t="s">
        <v>55</v>
      </c>
      <c r="AK61" s="38" t="s">
        <v>68</v>
      </c>
      <c r="AL61" s="19">
        <f>MAX(1,AL33-1)</f>
        <v>4</v>
      </c>
      <c r="AO61" s="8" t="s">
        <v>57</v>
      </c>
      <c r="AP61" s="9">
        <v>22</v>
      </c>
      <c r="AQ61" s="2" t="s">
        <v>25</v>
      </c>
      <c r="AR61" s="2" t="s">
        <v>27</v>
      </c>
      <c r="AY61" s="8" t="s">
        <v>32</v>
      </c>
      <c r="AZ61" s="19">
        <f ca="1">ROUND(ABS((AN69-AN70)/AZ60),2)</f>
        <v>35.86</v>
      </c>
      <c r="BA61" s="17" t="s">
        <v>55</v>
      </c>
      <c r="BC61" s="38" t="s">
        <v>68</v>
      </c>
      <c r="BD61" s="19">
        <f>MAX(1,BD33-1)</f>
        <v>4</v>
      </c>
      <c r="BG61" s="8" t="s">
        <v>57</v>
      </c>
      <c r="BH61" s="9">
        <v>60</v>
      </c>
      <c r="BI61" s="2" t="s">
        <v>25</v>
      </c>
      <c r="BJ61" s="2" t="s">
        <v>27</v>
      </c>
      <c r="BQ61" s="8" t="s">
        <v>32</v>
      </c>
      <c r="BR61" s="19">
        <f ca="1">ROUND(ABS((BF69-BF70)/BR60),2)</f>
        <v>52.76</v>
      </c>
      <c r="BS61" s="17" t="s">
        <v>55</v>
      </c>
      <c r="BU61" s="38" t="s">
        <v>68</v>
      </c>
      <c r="BV61" s="19">
        <f>MAX(1,BV33-1)</f>
        <v>4</v>
      </c>
      <c r="BY61" s="8" t="s">
        <v>57</v>
      </c>
      <c r="BZ61" s="9">
        <v>60</v>
      </c>
      <c r="CA61" s="2" t="s">
        <v>25</v>
      </c>
      <c r="CB61" s="2" t="s">
        <v>27</v>
      </c>
      <c r="CI61" s="8" t="s">
        <v>32</v>
      </c>
      <c r="CJ61" s="19">
        <f ca="1">ROUND(ABS((BX69-BX70)/CJ60),2)</f>
        <v>52.76</v>
      </c>
      <c r="CK61" s="17" t="s">
        <v>55</v>
      </c>
      <c r="CM61" s="38" t="s">
        <v>68</v>
      </c>
      <c r="CN61" s="19">
        <f>MAX(1,CN33-1)</f>
        <v>4</v>
      </c>
      <c r="CQ61" s="8" t="s">
        <v>57</v>
      </c>
      <c r="CR61" s="9">
        <v>60</v>
      </c>
      <c r="CS61" s="2" t="s">
        <v>25</v>
      </c>
      <c r="CT61" s="2" t="s">
        <v>27</v>
      </c>
      <c r="DA61" s="8" t="s">
        <v>32</v>
      </c>
      <c r="DB61" s="19">
        <f ca="1">ROUND(ABS((CP69-CP70)/DB60),2)</f>
        <v>52.76</v>
      </c>
      <c r="DC61" s="17" t="s">
        <v>55</v>
      </c>
      <c r="DE61" s="38" t="s">
        <v>68</v>
      </c>
      <c r="DF61" s="19">
        <f>MAX(1,DF33-1)</f>
        <v>4</v>
      </c>
      <c r="DI61" s="8" t="s">
        <v>57</v>
      </c>
      <c r="DJ61" s="9">
        <v>60</v>
      </c>
      <c r="DK61" s="2" t="s">
        <v>25</v>
      </c>
      <c r="DL61" s="2" t="s">
        <v>27</v>
      </c>
      <c r="DS61" s="8" t="s">
        <v>32</v>
      </c>
      <c r="DT61" s="19">
        <f ca="1">ROUND(ABS((DH69-DH70)/DT60),2)</f>
        <v>52.76</v>
      </c>
      <c r="DU61" s="17" t="s">
        <v>55</v>
      </c>
    </row>
    <row r="62" spans="1:126" x14ac:dyDescent="0.35">
      <c r="B62" s="25" t="str">
        <f>IF(B61=B33,"duplicato","")</f>
        <v/>
      </c>
      <c r="E62" s="8" t="s">
        <v>28</v>
      </c>
      <c r="F62" s="42">
        <f>$N$4</f>
        <v>4</v>
      </c>
      <c r="G62" s="2" t="s">
        <v>25</v>
      </c>
      <c r="H62" s="2" t="s">
        <v>29</v>
      </c>
      <c r="O62" s="8" t="s">
        <v>33</v>
      </c>
      <c r="P62" s="19">
        <f ca="1">ROUND(ABS((E69-E70)/P60),2)</f>
        <v>7.42</v>
      </c>
      <c r="Q62" s="17" t="s">
        <v>55</v>
      </c>
      <c r="S62" s="38"/>
      <c r="T62" s="25" t="str">
        <f>IF(T61=T33,"duplicato","")</f>
        <v/>
      </c>
      <c r="W62" s="8" t="s">
        <v>28</v>
      </c>
      <c r="X62" s="42">
        <f>$N$4</f>
        <v>4</v>
      </c>
      <c r="Y62" s="2" t="s">
        <v>25</v>
      </c>
      <c r="Z62" s="2" t="s">
        <v>29</v>
      </c>
      <c r="AG62" s="8" t="s">
        <v>33</v>
      </c>
      <c r="AH62" s="19">
        <f ca="1">ROUND(ABS((W69-W70)/AH60),2)</f>
        <v>7.42</v>
      </c>
      <c r="AI62" s="17" t="s">
        <v>55</v>
      </c>
      <c r="AK62" s="38"/>
      <c r="AL62" s="25" t="str">
        <f>IF(AL61=AL33,"duplicato","")</f>
        <v/>
      </c>
      <c r="AO62" s="8" t="s">
        <v>28</v>
      </c>
      <c r="AP62" s="42">
        <f>$N$4</f>
        <v>4</v>
      </c>
      <c r="AQ62" s="2" t="s">
        <v>25</v>
      </c>
      <c r="AR62" s="2" t="s">
        <v>29</v>
      </c>
      <c r="AY62" s="8" t="s">
        <v>33</v>
      </c>
      <c r="AZ62" s="19">
        <f ca="1">ROUND(ABS((AO69-AO70)/AZ60),2)</f>
        <v>21.6</v>
      </c>
      <c r="BA62" s="17" t="s">
        <v>55</v>
      </c>
      <c r="BC62" s="38"/>
      <c r="BD62" s="25" t="str">
        <f>IF(BD61=BD33,"duplicato","")</f>
        <v/>
      </c>
      <c r="BG62" s="8" t="s">
        <v>28</v>
      </c>
      <c r="BH62" s="42">
        <f>$N$4</f>
        <v>4</v>
      </c>
      <c r="BI62" s="2" t="s">
        <v>25</v>
      </c>
      <c r="BJ62" s="2" t="s">
        <v>29</v>
      </c>
      <c r="BQ62" s="8" t="s">
        <v>33</v>
      </c>
      <c r="BR62" s="19">
        <f ca="1">ROUND(ABS((BG69-BG70)/BR60),2)</f>
        <v>31.63</v>
      </c>
      <c r="BS62" s="17" t="s">
        <v>55</v>
      </c>
      <c r="BU62" s="38"/>
      <c r="BV62" s="25" t="str">
        <f>IF(BV61=BV33,"duplicato","")</f>
        <v/>
      </c>
      <c r="BY62" s="8" t="s">
        <v>28</v>
      </c>
      <c r="BZ62" s="42">
        <f>$N$4</f>
        <v>4</v>
      </c>
      <c r="CA62" s="2" t="s">
        <v>25</v>
      </c>
      <c r="CB62" s="2" t="s">
        <v>29</v>
      </c>
      <c r="CI62" s="8" t="s">
        <v>33</v>
      </c>
      <c r="CJ62" s="19">
        <f ca="1">ROUND(ABS((BY69-BY70)/CJ60),2)</f>
        <v>31.63</v>
      </c>
      <c r="CK62" s="17" t="s">
        <v>55</v>
      </c>
      <c r="CM62" s="38"/>
      <c r="CN62" s="25" t="str">
        <f>IF(CN61=CN33,"duplicato","")</f>
        <v/>
      </c>
      <c r="CQ62" s="8" t="s">
        <v>28</v>
      </c>
      <c r="CR62" s="42">
        <f>$N$4</f>
        <v>4</v>
      </c>
      <c r="CS62" s="2" t="s">
        <v>25</v>
      </c>
      <c r="CT62" s="2" t="s">
        <v>29</v>
      </c>
      <c r="DA62" s="8" t="s">
        <v>33</v>
      </c>
      <c r="DB62" s="19">
        <f ca="1">ROUND(ABS((CQ69-CQ70)/DB60),2)</f>
        <v>31.63</v>
      </c>
      <c r="DC62" s="17" t="s">
        <v>55</v>
      </c>
      <c r="DE62" s="38"/>
      <c r="DF62" s="25" t="str">
        <f>IF(DF61=DF33,"duplicato","")</f>
        <v/>
      </c>
      <c r="DI62" s="8" t="s">
        <v>28</v>
      </c>
      <c r="DJ62" s="42">
        <f>$N$4</f>
        <v>4</v>
      </c>
      <c r="DK62" s="2" t="s">
        <v>25</v>
      </c>
      <c r="DL62" s="2" t="s">
        <v>29</v>
      </c>
      <c r="DS62" s="8" t="s">
        <v>33</v>
      </c>
      <c r="DT62" s="19">
        <f ca="1">ROUND(ABS((DI69-DI70)/DT60),2)</f>
        <v>31.63</v>
      </c>
      <c r="DU62" s="17" t="s">
        <v>55</v>
      </c>
    </row>
    <row r="63" spans="1:126" x14ac:dyDescent="0.35">
      <c r="E63" s="8" t="s">
        <v>47</v>
      </c>
      <c r="F63" s="9">
        <v>15</v>
      </c>
      <c r="G63" s="2" t="s">
        <v>25</v>
      </c>
      <c r="H63" s="2" t="s">
        <v>49</v>
      </c>
      <c r="S63" s="38"/>
      <c r="W63" s="8" t="s">
        <v>47</v>
      </c>
      <c r="X63" s="9">
        <v>15</v>
      </c>
      <c r="Y63" s="2" t="s">
        <v>25</v>
      </c>
      <c r="Z63" s="2" t="s">
        <v>49</v>
      </c>
      <c r="AK63" s="38"/>
      <c r="AO63" s="8" t="s">
        <v>47</v>
      </c>
      <c r="AP63" s="9">
        <v>15</v>
      </c>
      <c r="AQ63" s="2" t="s">
        <v>25</v>
      </c>
      <c r="AR63" s="2" t="s">
        <v>49</v>
      </c>
      <c r="BC63" s="38"/>
      <c r="BG63" s="8" t="s">
        <v>47</v>
      </c>
      <c r="BH63" s="9">
        <v>15</v>
      </c>
      <c r="BI63" s="2" t="s">
        <v>25</v>
      </c>
      <c r="BJ63" s="2" t="s">
        <v>49</v>
      </c>
      <c r="BU63" s="38"/>
      <c r="BY63" s="8" t="s">
        <v>47</v>
      </c>
      <c r="BZ63" s="9">
        <v>35</v>
      </c>
      <c r="CA63" s="2" t="s">
        <v>25</v>
      </c>
      <c r="CB63" s="2" t="s">
        <v>49</v>
      </c>
      <c r="CM63" s="38"/>
      <c r="CQ63" s="8" t="s">
        <v>47</v>
      </c>
      <c r="CR63" s="9">
        <v>35</v>
      </c>
      <c r="CS63" s="2" t="s">
        <v>25</v>
      </c>
      <c r="CT63" s="2" t="s">
        <v>49</v>
      </c>
      <c r="DE63" s="38"/>
      <c r="DI63" s="8" t="s">
        <v>47</v>
      </c>
      <c r="DJ63" s="9">
        <v>35</v>
      </c>
      <c r="DK63" s="2" t="s">
        <v>25</v>
      </c>
      <c r="DL63" s="2" t="s">
        <v>49</v>
      </c>
    </row>
    <row r="64" spans="1:126" x14ac:dyDescent="0.35">
      <c r="E64" s="8" t="s">
        <v>48</v>
      </c>
      <c r="F64" s="9">
        <v>15</v>
      </c>
      <c r="G64" s="2" t="s">
        <v>25</v>
      </c>
      <c r="H64" s="2" t="s">
        <v>50</v>
      </c>
      <c r="S64" s="38"/>
      <c r="W64" s="8" t="s">
        <v>48</v>
      </c>
      <c r="X64" s="9">
        <v>15</v>
      </c>
      <c r="Y64" s="2" t="s">
        <v>25</v>
      </c>
      <c r="Z64" s="2" t="s">
        <v>50</v>
      </c>
      <c r="AK64" s="38"/>
      <c r="AO64" s="8" t="s">
        <v>48</v>
      </c>
      <c r="AP64" s="9">
        <v>15</v>
      </c>
      <c r="AQ64" s="2" t="s">
        <v>25</v>
      </c>
      <c r="AR64" s="2" t="s">
        <v>50</v>
      </c>
      <c r="BC64" s="38"/>
      <c r="BG64" s="8" t="s">
        <v>48</v>
      </c>
      <c r="BH64" s="9">
        <v>35</v>
      </c>
      <c r="BI64" s="2" t="s">
        <v>25</v>
      </c>
      <c r="BJ64" s="2" t="s">
        <v>50</v>
      </c>
      <c r="BU64" s="38"/>
      <c r="BY64" s="8" t="s">
        <v>48</v>
      </c>
      <c r="BZ64" s="9">
        <v>35</v>
      </c>
      <c r="CA64" s="2" t="s">
        <v>25</v>
      </c>
      <c r="CB64" s="2" t="s">
        <v>50</v>
      </c>
      <c r="CM64" s="38"/>
      <c r="CQ64" s="8" t="s">
        <v>48</v>
      </c>
      <c r="CR64" s="9">
        <v>15</v>
      </c>
      <c r="CS64" s="2" t="s">
        <v>25</v>
      </c>
      <c r="CT64" s="2" t="s">
        <v>50</v>
      </c>
      <c r="DE64" s="38"/>
      <c r="DI64" s="8" t="s">
        <v>48</v>
      </c>
      <c r="DJ64" s="9">
        <v>35</v>
      </c>
      <c r="DK64" s="2" t="s">
        <v>25</v>
      </c>
      <c r="DL64" s="2" t="s">
        <v>50</v>
      </c>
    </row>
    <row r="65" spans="1:125" x14ac:dyDescent="0.35">
      <c r="S65" s="38"/>
      <c r="AK65" s="38"/>
      <c r="BC65" s="38"/>
      <c r="BU65" s="38"/>
      <c r="CM65" s="38"/>
      <c r="DE65" s="38"/>
    </row>
    <row r="66" spans="1:125" x14ac:dyDescent="0.35">
      <c r="A66" s="2" t="s">
        <v>30</v>
      </c>
      <c r="D66" s="20" t="s">
        <v>32</v>
      </c>
      <c r="E66" s="20" t="s">
        <v>33</v>
      </c>
      <c r="F66" s="20" t="s">
        <v>34</v>
      </c>
      <c r="G66" s="20" t="s">
        <v>35</v>
      </c>
      <c r="H66" s="20" t="s">
        <v>36</v>
      </c>
      <c r="I66" s="20" t="s">
        <v>37</v>
      </c>
      <c r="J66" s="23" t="s">
        <v>39</v>
      </c>
      <c r="K66" s="23" t="s">
        <v>40</v>
      </c>
      <c r="L66" s="23" t="s">
        <v>41</v>
      </c>
      <c r="M66" s="23" t="s">
        <v>42</v>
      </c>
      <c r="N66" s="23" t="s">
        <v>53</v>
      </c>
      <c r="O66" s="20" t="s">
        <v>32</v>
      </c>
      <c r="P66" s="23" t="s">
        <v>51</v>
      </c>
      <c r="Q66" s="23" t="s">
        <v>52</v>
      </c>
      <c r="S66" s="38" t="s">
        <v>30</v>
      </c>
      <c r="V66" s="20" t="s">
        <v>32</v>
      </c>
      <c r="W66" s="20" t="s">
        <v>33</v>
      </c>
      <c r="X66" s="20" t="s">
        <v>34</v>
      </c>
      <c r="Y66" s="20" t="s">
        <v>35</v>
      </c>
      <c r="Z66" s="20" t="s">
        <v>36</v>
      </c>
      <c r="AA66" s="20" t="s">
        <v>37</v>
      </c>
      <c r="AB66" s="23" t="s">
        <v>39</v>
      </c>
      <c r="AC66" s="23" t="s">
        <v>40</v>
      </c>
      <c r="AD66" s="23" t="s">
        <v>41</v>
      </c>
      <c r="AE66" s="23" t="s">
        <v>42</v>
      </c>
      <c r="AF66" s="23" t="s">
        <v>53</v>
      </c>
      <c r="AG66" s="20" t="s">
        <v>32</v>
      </c>
      <c r="AH66" s="23" t="s">
        <v>51</v>
      </c>
      <c r="AI66" s="23" t="s">
        <v>52</v>
      </c>
      <c r="AK66" s="38" t="s">
        <v>30</v>
      </c>
      <c r="AN66" s="20" t="s">
        <v>32</v>
      </c>
      <c r="AO66" s="20" t="s">
        <v>33</v>
      </c>
      <c r="AP66" s="20" t="s">
        <v>34</v>
      </c>
      <c r="AQ66" s="20" t="s">
        <v>35</v>
      </c>
      <c r="AR66" s="20" t="s">
        <v>36</v>
      </c>
      <c r="AS66" s="20" t="s">
        <v>37</v>
      </c>
      <c r="AT66" s="23" t="s">
        <v>39</v>
      </c>
      <c r="AU66" s="23" t="s">
        <v>40</v>
      </c>
      <c r="AV66" s="23" t="s">
        <v>41</v>
      </c>
      <c r="AW66" s="23" t="s">
        <v>42</v>
      </c>
      <c r="AX66" s="23" t="s">
        <v>53</v>
      </c>
      <c r="AY66" s="20" t="s">
        <v>32</v>
      </c>
      <c r="AZ66" s="23" t="s">
        <v>51</v>
      </c>
      <c r="BA66" s="23" t="s">
        <v>52</v>
      </c>
      <c r="BC66" s="38" t="s">
        <v>30</v>
      </c>
      <c r="BF66" s="20" t="s">
        <v>32</v>
      </c>
      <c r="BG66" s="20" t="s">
        <v>33</v>
      </c>
      <c r="BH66" s="20" t="s">
        <v>34</v>
      </c>
      <c r="BI66" s="20" t="s">
        <v>35</v>
      </c>
      <c r="BJ66" s="20" t="s">
        <v>36</v>
      </c>
      <c r="BK66" s="20" t="s">
        <v>37</v>
      </c>
      <c r="BL66" s="23" t="s">
        <v>39</v>
      </c>
      <c r="BM66" s="23" t="s">
        <v>40</v>
      </c>
      <c r="BN66" s="23" t="s">
        <v>41</v>
      </c>
      <c r="BO66" s="23" t="s">
        <v>42</v>
      </c>
      <c r="BP66" s="23" t="s">
        <v>53</v>
      </c>
      <c r="BQ66" s="20" t="s">
        <v>32</v>
      </c>
      <c r="BR66" s="23" t="s">
        <v>51</v>
      </c>
      <c r="BS66" s="23" t="s">
        <v>52</v>
      </c>
      <c r="BU66" s="38" t="s">
        <v>30</v>
      </c>
      <c r="BX66" s="20" t="s">
        <v>32</v>
      </c>
      <c r="BY66" s="20" t="s">
        <v>33</v>
      </c>
      <c r="BZ66" s="20" t="s">
        <v>34</v>
      </c>
      <c r="CA66" s="20" t="s">
        <v>35</v>
      </c>
      <c r="CB66" s="20" t="s">
        <v>36</v>
      </c>
      <c r="CC66" s="20" t="s">
        <v>37</v>
      </c>
      <c r="CD66" s="23" t="s">
        <v>39</v>
      </c>
      <c r="CE66" s="23" t="s">
        <v>40</v>
      </c>
      <c r="CF66" s="23" t="s">
        <v>41</v>
      </c>
      <c r="CG66" s="23" t="s">
        <v>42</v>
      </c>
      <c r="CH66" s="23" t="s">
        <v>53</v>
      </c>
      <c r="CI66" s="20" t="s">
        <v>32</v>
      </c>
      <c r="CJ66" s="23" t="s">
        <v>51</v>
      </c>
      <c r="CK66" s="23" t="s">
        <v>52</v>
      </c>
      <c r="CM66" s="38" t="s">
        <v>30</v>
      </c>
      <c r="CP66" s="20" t="s">
        <v>32</v>
      </c>
      <c r="CQ66" s="20" t="s">
        <v>33</v>
      </c>
      <c r="CR66" s="20" t="s">
        <v>34</v>
      </c>
      <c r="CS66" s="20" t="s">
        <v>35</v>
      </c>
      <c r="CT66" s="20" t="s">
        <v>36</v>
      </c>
      <c r="CU66" s="20" t="s">
        <v>37</v>
      </c>
      <c r="CV66" s="23" t="s">
        <v>39</v>
      </c>
      <c r="CW66" s="23" t="s">
        <v>40</v>
      </c>
      <c r="CX66" s="23" t="s">
        <v>41</v>
      </c>
      <c r="CY66" s="23" t="s">
        <v>42</v>
      </c>
      <c r="CZ66" s="23" t="s">
        <v>53</v>
      </c>
      <c r="DA66" s="20" t="s">
        <v>32</v>
      </c>
      <c r="DB66" s="23" t="s">
        <v>51</v>
      </c>
      <c r="DC66" s="23" t="s">
        <v>52</v>
      </c>
      <c r="DE66" s="38" t="s">
        <v>30</v>
      </c>
      <c r="DH66" s="20" t="s">
        <v>32</v>
      </c>
      <c r="DI66" s="20" t="s">
        <v>33</v>
      </c>
      <c r="DJ66" s="20" t="s">
        <v>34</v>
      </c>
      <c r="DK66" s="20" t="s">
        <v>35</v>
      </c>
      <c r="DL66" s="20" t="s">
        <v>36</v>
      </c>
      <c r="DM66" s="20" t="s">
        <v>37</v>
      </c>
      <c r="DN66" s="23" t="s">
        <v>39</v>
      </c>
      <c r="DO66" s="23" t="s">
        <v>40</v>
      </c>
      <c r="DP66" s="23" t="s">
        <v>41</v>
      </c>
      <c r="DQ66" s="23" t="s">
        <v>42</v>
      </c>
      <c r="DR66" s="23" t="s">
        <v>53</v>
      </c>
      <c r="DS66" s="20" t="s">
        <v>32</v>
      </c>
      <c r="DT66" s="23" t="s">
        <v>51</v>
      </c>
      <c r="DU66" s="23" t="s">
        <v>52</v>
      </c>
    </row>
    <row r="67" spans="1:125" x14ac:dyDescent="0.35">
      <c r="A67" s="8" t="s">
        <v>31</v>
      </c>
      <c r="B67" s="8">
        <f>($H$2-B61)*4+1</f>
        <v>5</v>
      </c>
      <c r="C67" s="8" t="s">
        <v>11</v>
      </c>
      <c r="D67" s="6">
        <f ca="1">INDEX(E$7:E$30,B67,1)</f>
        <v>-21.599</v>
      </c>
      <c r="E67" s="6">
        <f ca="1">INDEX(F$7:F$30,B67,1)</f>
        <v>-13.233000000000001</v>
      </c>
      <c r="F67" s="6">
        <f ca="1">INDEX(G$7:G$30,B67,1)</f>
        <v>10.295999999999999</v>
      </c>
      <c r="G67" s="6">
        <f ca="1">INDEX(H$7:H$30,B67,1)</f>
        <v>1.177</v>
      </c>
      <c r="H67" s="6">
        <f ca="1">INDEX(I$7:I$30,B67,1)</f>
        <v>0.13400000000000001</v>
      </c>
      <c r="I67" s="6">
        <f ca="1">INDEX(J$7:J$30,B67,1)</f>
        <v>0.19800000000000001</v>
      </c>
      <c r="J67" s="24">
        <f ca="1">(ABS(F67)+ABS(H67))*SIGN(F67)</f>
        <v>10.43</v>
      </c>
      <c r="K67" s="24">
        <f ca="1">(ABS(G67)+ABS(I67))*SIGN(G67)</f>
        <v>1.375</v>
      </c>
      <c r="L67" s="24">
        <f ca="1">(ABS(J67)+0.3*ABS(K67))*SIGN(J67)</f>
        <v>10.842499999999999</v>
      </c>
      <c r="M67" s="24">
        <f t="shared" ref="M67:M70" ca="1" si="126">(ABS(K67)+0.3*ABS(J67))*SIGN(K67)</f>
        <v>4.5039999999999996</v>
      </c>
      <c r="N67" s="24">
        <f ca="1">IF($C$2&lt;=$C$3,L67,M67)</f>
        <v>10.842499999999999</v>
      </c>
      <c r="O67" s="48">
        <f ca="1">D67</f>
        <v>-21.599</v>
      </c>
      <c r="P67" s="48">
        <f ca="1">E67+N67</f>
        <v>-2.3905000000000012</v>
      </c>
      <c r="Q67" s="48">
        <f ca="1">E67-N67</f>
        <v>-24.075499999999998</v>
      </c>
      <c r="S67" s="39" t="s">
        <v>31</v>
      </c>
      <c r="T67" s="8">
        <f>($H$2-T61)*4+1</f>
        <v>5</v>
      </c>
      <c r="U67" s="8" t="s">
        <v>11</v>
      </c>
      <c r="V67" s="6">
        <f ca="1">INDEX(W$7:W$30,T67,1)</f>
        <v>-14.909000000000001</v>
      </c>
      <c r="W67" s="6">
        <f ca="1">INDEX(X$7:X$30,T67,1)</f>
        <v>-9.1389999999999993</v>
      </c>
      <c r="X67" s="6">
        <f ca="1">INDEX(Y$7:Y$30,T67,1)</f>
        <v>11.773999999999999</v>
      </c>
      <c r="Y67" s="6">
        <f ca="1">INDEX(Z$7:Z$30,T67,1)</f>
        <v>1.3460000000000001</v>
      </c>
      <c r="Z67" s="6">
        <f ca="1">INDEX(AA$7:AA$30,T67,1)</f>
        <v>0.154</v>
      </c>
      <c r="AA67" s="6">
        <f ca="1">INDEX(AB$7:AB$30,T67,1)</f>
        <v>0.22600000000000001</v>
      </c>
      <c r="AB67" s="24">
        <f ca="1">(ABS(X67)+ABS(Z67))*SIGN(X67)</f>
        <v>11.927999999999999</v>
      </c>
      <c r="AC67" s="24">
        <f ca="1">(ABS(Y67)+ABS(AA67))*SIGN(Y67)</f>
        <v>1.5720000000000001</v>
      </c>
      <c r="AD67" s="24">
        <f ca="1">(ABS(AB67)+0.3*ABS(AC67))*SIGN(AB67)</f>
        <v>12.3996</v>
      </c>
      <c r="AE67" s="24">
        <f t="shared" ref="AE67:AE70" ca="1" si="127">(ABS(AC67)+0.3*ABS(AB67))*SIGN(AC67)</f>
        <v>5.1503999999999994</v>
      </c>
      <c r="AF67" s="24">
        <f ca="1">IF($C$2&lt;=$C$3,AD67,AE67)</f>
        <v>12.3996</v>
      </c>
      <c r="AG67" s="48">
        <f ca="1">V67</f>
        <v>-14.909000000000001</v>
      </c>
      <c r="AH67" s="48">
        <f ca="1">W67+AF67</f>
        <v>3.2606000000000002</v>
      </c>
      <c r="AI67" s="48">
        <f ca="1">W67-AF67</f>
        <v>-21.538599999999999</v>
      </c>
      <c r="AK67" s="39" t="s">
        <v>31</v>
      </c>
      <c r="AL67" s="8">
        <f>($H$2-AL61)*4+1</f>
        <v>5</v>
      </c>
      <c r="AM67" s="8" t="s">
        <v>11</v>
      </c>
      <c r="AN67" s="6">
        <f ca="1">INDEX(AO$7:AO$30,AL67,1)</f>
        <v>-28.045999999999999</v>
      </c>
      <c r="AO67" s="6">
        <f ca="1">INDEX(AP$7:AP$30,AL67,1)</f>
        <v>-16.878</v>
      </c>
      <c r="AP67" s="6">
        <f ca="1">INDEX(AQ$7:AQ$30,AL67,1)</f>
        <v>14.648999999999999</v>
      </c>
      <c r="AQ67" s="6">
        <f ca="1">INDEX(AR$7:AR$30,AL67,1)</f>
        <v>1.6830000000000001</v>
      </c>
      <c r="AR67" s="6">
        <f ca="1">INDEX(AS$7:AS$30,AL67,1)</f>
        <v>0.19400000000000001</v>
      </c>
      <c r="AS67" s="6">
        <f ca="1">INDEX(AT$7:AT$30,AL67,1)</f>
        <v>0.28499999999999998</v>
      </c>
      <c r="AT67" s="24">
        <f ca="1">(ABS(AP67)+ABS(AR67))*SIGN(AP67)</f>
        <v>14.843</v>
      </c>
      <c r="AU67" s="24">
        <f ca="1">(ABS(AQ67)+ABS(AS67))*SIGN(AQ67)</f>
        <v>1.968</v>
      </c>
      <c r="AV67" s="24">
        <f ca="1">(ABS(AT67)+0.3*ABS(AU67))*SIGN(AT67)</f>
        <v>15.433400000000001</v>
      </c>
      <c r="AW67" s="24">
        <f t="shared" ref="AW67:AW70" ca="1" si="128">(ABS(AU67)+0.3*ABS(AT67))*SIGN(AU67)</f>
        <v>6.4208999999999996</v>
      </c>
      <c r="AX67" s="24">
        <f ca="1">IF($C$2&lt;=$C$3,AV67,AW67)</f>
        <v>15.433400000000001</v>
      </c>
      <c r="AY67" s="48">
        <f ca="1">AN67</f>
        <v>-28.045999999999999</v>
      </c>
      <c r="AZ67" s="48">
        <f ca="1">AO67+AX67</f>
        <v>-1.4445999999999994</v>
      </c>
      <c r="BA67" s="48">
        <f ca="1">AO67-AX67</f>
        <v>-32.311399999999999</v>
      </c>
      <c r="BC67" s="39" t="s">
        <v>31</v>
      </c>
      <c r="BD67" s="8">
        <f>($H$2-BD61)*4+1</f>
        <v>5</v>
      </c>
      <c r="BE67" s="8" t="s">
        <v>11</v>
      </c>
      <c r="BF67" s="6">
        <f ca="1">INDEX(BG$7:BG$30,BD67,1)</f>
        <v>-49.441000000000003</v>
      </c>
      <c r="BG67" s="6">
        <f ca="1">INDEX(BH$7:BH$30,BD67,1)</f>
        <v>-29.477</v>
      </c>
      <c r="BH67" s="6">
        <f ca="1">INDEX(BI$7:BI$30,BD67,1)</f>
        <v>56.466000000000001</v>
      </c>
      <c r="BI67" s="6">
        <f ca="1">INDEX(BJ$7:BJ$30,BD67,1)</f>
        <v>6.4379999999999997</v>
      </c>
      <c r="BJ67" s="6">
        <f ca="1">INDEX(BK$7:BK$30,BD67,1)</f>
        <v>0.73199999999999998</v>
      </c>
      <c r="BK67" s="6">
        <f ca="1">INDEX(BL$7:BL$30,BD67,1)</f>
        <v>1.077</v>
      </c>
      <c r="BL67" s="24">
        <f ca="1">(ABS(BH67)+ABS(BJ67))*SIGN(BH67)</f>
        <v>57.198</v>
      </c>
      <c r="BM67" s="24">
        <f ca="1">(ABS(BI67)+ABS(BK67))*SIGN(BI67)</f>
        <v>7.5149999999999997</v>
      </c>
      <c r="BN67" s="24">
        <f ca="1">(ABS(BL67)+0.3*ABS(BM67))*SIGN(BL67)</f>
        <v>59.452500000000001</v>
      </c>
      <c r="BO67" s="24">
        <f t="shared" ref="BO67:BO70" ca="1" si="129">(ABS(BM67)+0.3*ABS(BL67))*SIGN(BM67)</f>
        <v>24.674399999999999</v>
      </c>
      <c r="BP67" s="24">
        <f ca="1">IF($C$2&lt;=$C$3,BN67,BO67)</f>
        <v>59.452500000000001</v>
      </c>
      <c r="BQ67" s="48">
        <f ca="1">BF67</f>
        <v>-49.441000000000003</v>
      </c>
      <c r="BR67" s="48">
        <f ca="1">BG67+BP67</f>
        <v>29.9755</v>
      </c>
      <c r="BS67" s="48">
        <f ca="1">BG67-BP67</f>
        <v>-88.929500000000004</v>
      </c>
      <c r="BU67" s="39" t="s">
        <v>31</v>
      </c>
      <c r="BV67" s="8">
        <f>($H$2-BV61)*4+1</f>
        <v>5</v>
      </c>
      <c r="BW67" s="8" t="s">
        <v>11</v>
      </c>
      <c r="BX67" s="6">
        <f ca="1">INDEX(BY$7:BY$30,BV67,1)</f>
        <v>-74.162000000000006</v>
      </c>
      <c r="BY67" s="6">
        <f ca="1">INDEX(BZ$7:BZ$30,BV67,1)</f>
        <v>-44.451999999999998</v>
      </c>
      <c r="BZ67" s="6">
        <f ca="1">INDEX(CA$7:CA$30,BV67,1)</f>
        <v>92.084999999999994</v>
      </c>
      <c r="CA67" s="6">
        <f ca="1">INDEX(CB$7:CB$30,BV67,1)</f>
        <v>10.54</v>
      </c>
      <c r="CB67" s="6">
        <f ca="1">INDEX(CC$7:CC$30,BV67,1)</f>
        <v>1.206</v>
      </c>
      <c r="CC67" s="6">
        <f ca="1">INDEX(CD$7:CD$30,BV67,1)</f>
        <v>1.774</v>
      </c>
      <c r="CD67" s="24">
        <f ca="1">(ABS(BZ67)+ABS(CB67))*SIGN(BZ67)</f>
        <v>93.290999999999997</v>
      </c>
      <c r="CE67" s="24">
        <f ca="1">(ABS(CA67)+ABS(CC67))*SIGN(CA67)</f>
        <v>12.314</v>
      </c>
      <c r="CF67" s="24">
        <f ca="1">(ABS(CD67)+0.3*ABS(CE67))*SIGN(CD67)</f>
        <v>96.985199999999992</v>
      </c>
      <c r="CG67" s="24">
        <f t="shared" ref="CG67:CG70" ca="1" si="130">(ABS(CE67)+0.3*ABS(CD67))*SIGN(CE67)</f>
        <v>40.301299999999998</v>
      </c>
      <c r="CH67" s="24">
        <f ca="1">IF($C$2&lt;=$C$3,CF67,CG67)</f>
        <v>96.985199999999992</v>
      </c>
      <c r="CI67" s="48">
        <f ca="1">BX67</f>
        <v>-74.162000000000006</v>
      </c>
      <c r="CJ67" s="48">
        <f ca="1">BY67+CH67</f>
        <v>52.533199999999994</v>
      </c>
      <c r="CK67" s="48">
        <f ca="1">BY67-CH67</f>
        <v>-141.43719999999999</v>
      </c>
      <c r="CM67" s="39" t="s">
        <v>31</v>
      </c>
      <c r="CN67" s="8">
        <f>($H$2-CN61)*4+1</f>
        <v>5</v>
      </c>
      <c r="CO67" s="8" t="s">
        <v>11</v>
      </c>
      <c r="CP67" s="6">
        <f ca="1">INDEX(CQ$7:CQ$30,CN67,1)</f>
        <v>-30.713999999999999</v>
      </c>
      <c r="CQ67" s="6">
        <f ca="1">INDEX(CR$7:CR$30,CN67,1)</f>
        <v>-18.556000000000001</v>
      </c>
      <c r="CR67" s="6">
        <f ca="1">INDEX(CS$7:CS$30,CN67,1)</f>
        <v>75.082999999999998</v>
      </c>
      <c r="CS67" s="6">
        <f ca="1">INDEX(CT$7:CT$30,CN67,1)</f>
        <v>8.5630000000000006</v>
      </c>
      <c r="CT67" s="6">
        <f ca="1">INDEX(CU$7:CU$30,CN67,1)</f>
        <v>0.97499999999999998</v>
      </c>
      <c r="CU67" s="6">
        <f ca="1">INDEX(CV$7:CV$30,CN67,1)</f>
        <v>1.4339999999999999</v>
      </c>
      <c r="CV67" s="24">
        <f ca="1">(ABS(CR67)+ABS(CT67))*SIGN(CR67)</f>
        <v>76.057999999999993</v>
      </c>
      <c r="CW67" s="24">
        <f ca="1">(ABS(CS67)+ABS(CU67))*SIGN(CS67)</f>
        <v>9.9969999999999999</v>
      </c>
      <c r="CX67" s="24">
        <f ca="1">(ABS(CV67)+0.3*ABS(CW67))*SIGN(CV67)</f>
        <v>79.057099999999991</v>
      </c>
      <c r="CY67" s="24">
        <f t="shared" ref="CY67:CY70" ca="1" si="131">(ABS(CW67)+0.3*ABS(CV67))*SIGN(CW67)</f>
        <v>32.814399999999992</v>
      </c>
      <c r="CZ67" s="24">
        <f ca="1">IF($C$2&lt;=$C$3,CX67,CY67)</f>
        <v>79.057099999999991</v>
      </c>
      <c r="DA67" s="48">
        <f ca="1">CP67</f>
        <v>-30.713999999999999</v>
      </c>
      <c r="DB67" s="48">
        <f ca="1">CQ67+CZ67</f>
        <v>60.501099999999994</v>
      </c>
      <c r="DC67" s="48">
        <f ca="1">CQ67-CZ67</f>
        <v>-97.613099999999989</v>
      </c>
      <c r="DE67" s="39" t="s">
        <v>31</v>
      </c>
      <c r="DF67" s="8">
        <f>($H$2-DF61)*4+1</f>
        <v>5</v>
      </c>
      <c r="DG67" s="8" t="s">
        <v>11</v>
      </c>
      <c r="DH67" s="6">
        <f ca="1">INDEX(DI$7:DI$30,DF67,1)</f>
        <v>-30.713999999999999</v>
      </c>
      <c r="DI67" s="6">
        <f ca="1">INDEX(DJ$7:DJ$30,DF67,1)</f>
        <v>-18.556000000000001</v>
      </c>
      <c r="DJ67" s="6">
        <f ca="1">INDEX(DK$7:DK$30,DF67,1)</f>
        <v>75.082999999999998</v>
      </c>
      <c r="DK67" s="6">
        <f ca="1">INDEX(DL$7:DL$30,DF67,1)</f>
        <v>8.5630000000000006</v>
      </c>
      <c r="DL67" s="6">
        <f ca="1">INDEX(DM$7:DM$30,DF67,1)</f>
        <v>0.97499999999999998</v>
      </c>
      <c r="DM67" s="6">
        <f ca="1">INDEX(DN$7:DN$30,DF67,1)</f>
        <v>1.4339999999999999</v>
      </c>
      <c r="DN67" s="24">
        <f ca="1">(ABS(DJ67)+ABS(DL67))*SIGN(DJ67)</f>
        <v>76.057999999999993</v>
      </c>
      <c r="DO67" s="24">
        <f ca="1">(ABS(DK67)+ABS(DM67))*SIGN(DK67)</f>
        <v>9.9969999999999999</v>
      </c>
      <c r="DP67" s="24">
        <f ca="1">(ABS(DN67)+0.3*ABS(DO67))*SIGN(DN67)</f>
        <v>79.057099999999991</v>
      </c>
      <c r="DQ67" s="24">
        <f t="shared" ref="DQ67:DQ70" ca="1" si="132">(ABS(DO67)+0.3*ABS(DN67))*SIGN(DO67)</f>
        <v>32.814399999999992</v>
      </c>
      <c r="DR67" s="24">
        <f ca="1">IF($C$2&lt;=$C$3,DP67,DQ67)</f>
        <v>79.057099999999991</v>
      </c>
      <c r="DS67" s="48">
        <f ca="1">DH67</f>
        <v>-30.713999999999999</v>
      </c>
      <c r="DT67" s="48">
        <f ca="1">DI67+DR67</f>
        <v>60.501099999999994</v>
      </c>
      <c r="DU67" s="48">
        <f ca="1">DI67-DR67</f>
        <v>-97.613099999999989</v>
      </c>
    </row>
    <row r="68" spans="1:125" x14ac:dyDescent="0.35">
      <c r="B68" s="8">
        <f>B67+1</f>
        <v>6</v>
      </c>
      <c r="C68" s="8" t="s">
        <v>10</v>
      </c>
      <c r="D68" s="6">
        <f ca="1">INDEX(E$7:E$30,B68,1)</f>
        <v>-22.167999999999999</v>
      </c>
      <c r="E68" s="6">
        <f ca="1">INDEX(F$7:F$30,B68,1)</f>
        <v>-13.581</v>
      </c>
      <c r="F68" s="6">
        <f ca="1">INDEX(G$7:G$30,B68,1)</f>
        <v>-9.9209999999999994</v>
      </c>
      <c r="G68" s="6">
        <f ca="1">INDEX(H$7:H$30,B68,1)</f>
        <v>-1.1339999999999999</v>
      </c>
      <c r="H68" s="6">
        <f ca="1">INDEX(I$7:I$30,B68,1)</f>
        <v>-0.13</v>
      </c>
      <c r="I68" s="6">
        <f ca="1">INDEX(J$7:J$30,B68,1)</f>
        <v>-0.191</v>
      </c>
      <c r="J68" s="24">
        <f t="shared" ref="J68:K70" ca="1" si="133">(ABS(F68)+ABS(H68))*SIGN(F68)</f>
        <v>-10.051</v>
      </c>
      <c r="K68" s="24">
        <f t="shared" ca="1" si="133"/>
        <v>-1.325</v>
      </c>
      <c r="L68" s="24">
        <f t="shared" ref="L68:L70" ca="1" si="134">(ABS(J68)+0.3*ABS(K68))*SIGN(J68)</f>
        <v>-10.448499999999999</v>
      </c>
      <c r="M68" s="24">
        <f t="shared" ca="1" si="126"/>
        <v>-4.3403</v>
      </c>
      <c r="N68" s="24">
        <f ca="1">IF($C$2&lt;=$C$3,L68,M68)</f>
        <v>-10.448499999999999</v>
      </c>
      <c r="O68" s="48">
        <f t="shared" ref="O68:O70" ca="1" si="135">D68</f>
        <v>-22.167999999999999</v>
      </c>
      <c r="P68" s="48">
        <f t="shared" ref="P68:P70" ca="1" si="136">E68+N68</f>
        <v>-24.029499999999999</v>
      </c>
      <c r="Q68" s="48">
        <f t="shared" ref="Q68:Q70" ca="1" si="137">E68-N68</f>
        <v>-3.1325000000000003</v>
      </c>
      <c r="S68" s="38"/>
      <c r="T68" s="8">
        <f>T67+1</f>
        <v>6</v>
      </c>
      <c r="U68" s="8" t="s">
        <v>10</v>
      </c>
      <c r="V68" s="6">
        <f ca="1">INDEX(W$7:W$30,T68,1)</f>
        <v>-15.154</v>
      </c>
      <c r="W68" s="6">
        <f ca="1">INDEX(X$7:X$30,T68,1)</f>
        <v>-9.2639999999999993</v>
      </c>
      <c r="X68" s="6">
        <f ca="1">INDEX(Y$7:Y$30,T68,1)</f>
        <v>-11.593</v>
      </c>
      <c r="Y68" s="6">
        <f ca="1">INDEX(Z$7:Z$30,T68,1)</f>
        <v>-1.325</v>
      </c>
      <c r="Z68" s="6">
        <f ca="1">INDEX(AA$7:AA$30,T68,1)</f>
        <v>-0.151</v>
      </c>
      <c r="AA68" s="6">
        <f ca="1">INDEX(AB$7:AB$30,T68,1)</f>
        <v>-0.223</v>
      </c>
      <c r="AB68" s="24">
        <f t="shared" ref="AB68:AC70" ca="1" si="138">(ABS(X68)+ABS(Z68))*SIGN(X68)</f>
        <v>-11.744</v>
      </c>
      <c r="AC68" s="24">
        <f t="shared" ca="1" si="138"/>
        <v>-1.548</v>
      </c>
      <c r="AD68" s="24">
        <f t="shared" ref="AD68:AD70" ca="1" si="139">(ABS(AB68)+0.3*ABS(AC68))*SIGN(AB68)</f>
        <v>-12.208399999999999</v>
      </c>
      <c r="AE68" s="24">
        <f t="shared" ca="1" si="127"/>
        <v>-5.0711999999999993</v>
      </c>
      <c r="AF68" s="24">
        <f ca="1">IF($C$2&lt;=$C$3,AD68,AE68)</f>
        <v>-12.208399999999999</v>
      </c>
      <c r="AG68" s="48">
        <f t="shared" ref="AG68:AG70" ca="1" si="140">V68</f>
        <v>-15.154</v>
      </c>
      <c r="AH68" s="48">
        <f t="shared" ref="AH68:AH70" ca="1" si="141">W68+AF68</f>
        <v>-21.4724</v>
      </c>
      <c r="AI68" s="48">
        <f t="shared" ref="AI68:AI70" ca="1" si="142">W68-AF68</f>
        <v>2.9443999999999999</v>
      </c>
      <c r="AK68" s="38"/>
      <c r="AL68" s="8">
        <f>AL67+1</f>
        <v>6</v>
      </c>
      <c r="AM68" s="8" t="s">
        <v>10</v>
      </c>
      <c r="AN68" s="6">
        <f ca="1">INDEX(AO$7:AO$30,AL68,1)</f>
        <v>-26.184999999999999</v>
      </c>
      <c r="AO68" s="6">
        <f ca="1">INDEX(AP$7:AP$30,AL68,1)</f>
        <v>-15.789</v>
      </c>
      <c r="AP68" s="6">
        <f ca="1">INDEX(AQ$7:AQ$30,AL68,1)</f>
        <v>-12.051</v>
      </c>
      <c r="AQ68" s="6">
        <f ca="1">INDEX(AR$7:AR$30,AL68,1)</f>
        <v>-1.389</v>
      </c>
      <c r="AR68" s="6">
        <f ca="1">INDEX(AS$7:AS$30,AL68,1)</f>
        <v>-0.16</v>
      </c>
      <c r="AS68" s="6">
        <f ca="1">INDEX(AT$7:AT$30,AL68,1)</f>
        <v>-0.23599999999999999</v>
      </c>
      <c r="AT68" s="24">
        <f t="shared" ref="AT68:AU70" ca="1" si="143">(ABS(AP68)+ABS(AR68))*SIGN(AP68)</f>
        <v>-12.211</v>
      </c>
      <c r="AU68" s="24">
        <f t="shared" ca="1" si="143"/>
        <v>-1.625</v>
      </c>
      <c r="AV68" s="24">
        <f t="shared" ref="AV68:AV70" ca="1" si="144">(ABS(AT68)+0.3*ABS(AU68))*SIGN(AT68)</f>
        <v>-12.698500000000001</v>
      </c>
      <c r="AW68" s="24">
        <f t="shared" ca="1" si="128"/>
        <v>-5.2882999999999996</v>
      </c>
      <c r="AX68" s="24">
        <f ca="1">IF($C$2&lt;=$C$3,AV68,AW68)</f>
        <v>-12.698500000000001</v>
      </c>
      <c r="AY68" s="48">
        <f t="shared" ref="AY68:AY70" ca="1" si="145">AN68</f>
        <v>-26.184999999999999</v>
      </c>
      <c r="AZ68" s="48">
        <f t="shared" ref="AZ68:AZ70" ca="1" si="146">AO68+AX68</f>
        <v>-28.487500000000001</v>
      </c>
      <c r="BA68" s="48">
        <f t="shared" ref="BA68:BA70" ca="1" si="147">AO68-AX68</f>
        <v>-3.0904999999999987</v>
      </c>
      <c r="BC68" s="38"/>
      <c r="BD68" s="8">
        <f>BD67+1</f>
        <v>6</v>
      </c>
      <c r="BE68" s="8" t="s">
        <v>10</v>
      </c>
      <c r="BF68" s="6">
        <f ca="1">INDEX(BG$7:BG$30,BD68,1)</f>
        <v>-32.479999999999997</v>
      </c>
      <c r="BG68" s="6">
        <f ca="1">INDEX(BH$7:BH$30,BD68,1)</f>
        <v>-19.701000000000001</v>
      </c>
      <c r="BH68" s="6">
        <f ca="1">INDEX(BI$7:BI$30,BD68,1)</f>
        <v>-76.771000000000001</v>
      </c>
      <c r="BI68" s="6">
        <f ca="1">INDEX(BJ$7:BJ$30,BD68,1)</f>
        <v>-8.7479999999999993</v>
      </c>
      <c r="BJ68" s="6">
        <f ca="1">INDEX(BK$7:BK$30,BD68,1)</f>
        <v>-0.99399999999999999</v>
      </c>
      <c r="BK68" s="6">
        <f ca="1">INDEX(BL$7:BL$30,BD68,1)</f>
        <v>-1.4630000000000001</v>
      </c>
      <c r="BL68" s="24">
        <f t="shared" ref="BL68:BM70" ca="1" si="148">(ABS(BH68)+ABS(BJ68))*SIGN(BH68)</f>
        <v>-77.765000000000001</v>
      </c>
      <c r="BM68" s="24">
        <f t="shared" ca="1" si="148"/>
        <v>-10.210999999999999</v>
      </c>
      <c r="BN68" s="24">
        <f t="shared" ref="BN68:BN70" ca="1" si="149">(ABS(BL68)+0.3*ABS(BM68))*SIGN(BL68)</f>
        <v>-80.828299999999999</v>
      </c>
      <c r="BO68" s="24">
        <f t="shared" ca="1" si="129"/>
        <v>-33.540499999999994</v>
      </c>
      <c r="BP68" s="24">
        <f ca="1">IF($C$2&lt;=$C$3,BN68,BO68)</f>
        <v>-80.828299999999999</v>
      </c>
      <c r="BQ68" s="48">
        <f t="shared" ref="BQ68:BQ70" ca="1" si="150">BF68</f>
        <v>-32.479999999999997</v>
      </c>
      <c r="BR68" s="48">
        <f t="shared" ref="BR68:BR70" ca="1" si="151">BG68+BP68</f>
        <v>-100.52930000000001</v>
      </c>
      <c r="BS68" s="48">
        <f t="shared" ref="BS68:BS70" ca="1" si="152">BG68-BP68</f>
        <v>61.127299999999998</v>
      </c>
      <c r="BU68" s="38"/>
      <c r="BV68" s="8">
        <f>BV67+1</f>
        <v>6</v>
      </c>
      <c r="BW68" s="8" t="s">
        <v>10</v>
      </c>
      <c r="BX68" s="6">
        <f ca="1">INDEX(BY$7:BY$30,BV68,1)</f>
        <v>-74.457999999999998</v>
      </c>
      <c r="BY68" s="6">
        <f ca="1">INDEX(BZ$7:BZ$30,BV68,1)</f>
        <v>-44.67</v>
      </c>
      <c r="BZ68" s="6">
        <f ca="1">INDEX(CA$7:CA$30,BV68,1)</f>
        <v>-92.244</v>
      </c>
      <c r="CA68" s="6">
        <f ca="1">INDEX(CB$7:CB$30,BV68,1)</f>
        <v>-10.557</v>
      </c>
      <c r="CB68" s="6">
        <f ca="1">INDEX(CC$7:CC$30,BV68,1)</f>
        <v>-1.208</v>
      </c>
      <c r="CC68" s="6">
        <f ca="1">INDEX(CD$7:CD$30,BV68,1)</f>
        <v>-1.7769999999999999</v>
      </c>
      <c r="CD68" s="24">
        <f t="shared" ref="CD68:CE70" ca="1" si="153">(ABS(BZ68)+ABS(CB68))*SIGN(BZ68)</f>
        <v>-93.451999999999998</v>
      </c>
      <c r="CE68" s="24">
        <f t="shared" ca="1" si="153"/>
        <v>-12.334</v>
      </c>
      <c r="CF68" s="24">
        <f t="shared" ref="CF68:CF70" ca="1" si="154">(ABS(CD68)+0.3*ABS(CE68))*SIGN(CD68)</f>
        <v>-97.152199999999993</v>
      </c>
      <c r="CG68" s="24">
        <f t="shared" ca="1" si="130"/>
        <v>-40.369599999999998</v>
      </c>
      <c r="CH68" s="24">
        <f ca="1">IF($C$2&lt;=$C$3,CF68,CG68)</f>
        <v>-97.152199999999993</v>
      </c>
      <c r="CI68" s="48">
        <f t="shared" ref="CI68:CI70" ca="1" si="155">BX68</f>
        <v>-74.457999999999998</v>
      </c>
      <c r="CJ68" s="48">
        <f t="shared" ref="CJ68:CJ70" ca="1" si="156">BY68+CH68</f>
        <v>-141.82220000000001</v>
      </c>
      <c r="CK68" s="48">
        <f t="shared" ref="CK68:CK70" ca="1" si="157">BY68-CH68</f>
        <v>52.482199999999992</v>
      </c>
      <c r="CM68" s="38"/>
      <c r="CN68" s="8">
        <f>CN67+1</f>
        <v>6</v>
      </c>
      <c r="CO68" s="8" t="s">
        <v>10</v>
      </c>
      <c r="CP68" s="6">
        <f ca="1">INDEX(CQ$7:CQ$30,CN68,1)</f>
        <v>-59.231999999999999</v>
      </c>
      <c r="CQ68" s="6">
        <f ca="1">INDEX(CR$7:CR$30,CN68,1)</f>
        <v>-35.366</v>
      </c>
      <c r="CR68" s="6">
        <f ca="1">INDEX(CS$7:CS$30,CN68,1)</f>
        <v>-60.515000000000001</v>
      </c>
      <c r="CS68" s="6">
        <f ca="1">INDEX(CT$7:CT$30,CN68,1)</f>
        <v>-6.9089999999999998</v>
      </c>
      <c r="CT68" s="6">
        <f ca="1">INDEX(CU$7:CU$30,CN68,1)</f>
        <v>-0.78700000000000003</v>
      </c>
      <c r="CU68" s="6">
        <f ca="1">INDEX(CV$7:CV$30,CN68,1)</f>
        <v>-1.1579999999999999</v>
      </c>
      <c r="CV68" s="24">
        <f t="shared" ref="CV68:CW70" ca="1" si="158">(ABS(CR68)+ABS(CT68))*SIGN(CR68)</f>
        <v>-61.302</v>
      </c>
      <c r="CW68" s="24">
        <f t="shared" ca="1" si="158"/>
        <v>-8.0670000000000002</v>
      </c>
      <c r="CX68" s="24">
        <f t="shared" ref="CX68:CX70" ca="1" si="159">(ABS(CV68)+0.3*ABS(CW68))*SIGN(CV68)</f>
        <v>-63.722099999999998</v>
      </c>
      <c r="CY68" s="24">
        <f t="shared" ca="1" si="131"/>
        <v>-26.457599999999999</v>
      </c>
      <c r="CZ68" s="24">
        <f ca="1">IF($C$2&lt;=$C$3,CX68,CY68)</f>
        <v>-63.722099999999998</v>
      </c>
      <c r="DA68" s="48">
        <f t="shared" ref="DA68:DA70" ca="1" si="160">CP68</f>
        <v>-59.231999999999999</v>
      </c>
      <c r="DB68" s="48">
        <f t="shared" ref="DB68:DB70" ca="1" si="161">CQ68+CZ68</f>
        <v>-99.088099999999997</v>
      </c>
      <c r="DC68" s="48">
        <f t="shared" ref="DC68:DC70" ca="1" si="162">CQ68-CZ68</f>
        <v>28.356099999999998</v>
      </c>
      <c r="DE68" s="38"/>
      <c r="DF68" s="8">
        <f>DF67+1</f>
        <v>6</v>
      </c>
      <c r="DG68" s="8" t="s">
        <v>10</v>
      </c>
      <c r="DH68" s="6">
        <f ca="1">INDEX(DI$7:DI$30,DF68,1)</f>
        <v>-59.231999999999999</v>
      </c>
      <c r="DI68" s="6">
        <f ca="1">INDEX(DJ$7:DJ$30,DF68,1)</f>
        <v>-35.366</v>
      </c>
      <c r="DJ68" s="6">
        <f ca="1">INDEX(DK$7:DK$30,DF68,1)</f>
        <v>-60.515000000000001</v>
      </c>
      <c r="DK68" s="6">
        <f ca="1">INDEX(DL$7:DL$30,DF68,1)</f>
        <v>-6.9089999999999998</v>
      </c>
      <c r="DL68" s="6">
        <f ca="1">INDEX(DM$7:DM$30,DF68,1)</f>
        <v>-0.78700000000000003</v>
      </c>
      <c r="DM68" s="6">
        <f ca="1">INDEX(DN$7:DN$30,DF68,1)</f>
        <v>-1.1579999999999999</v>
      </c>
      <c r="DN68" s="24">
        <f t="shared" ref="DN68:DO70" ca="1" si="163">(ABS(DJ68)+ABS(DL68))*SIGN(DJ68)</f>
        <v>-61.302</v>
      </c>
      <c r="DO68" s="24">
        <f t="shared" ca="1" si="163"/>
        <v>-8.0670000000000002</v>
      </c>
      <c r="DP68" s="24">
        <f t="shared" ref="DP68:DP70" ca="1" si="164">(ABS(DN68)+0.3*ABS(DO68))*SIGN(DN68)</f>
        <v>-63.722099999999998</v>
      </c>
      <c r="DQ68" s="24">
        <f t="shared" ca="1" si="132"/>
        <v>-26.457599999999999</v>
      </c>
      <c r="DR68" s="24">
        <f ca="1">IF($C$2&lt;=$C$3,DP68,DQ68)</f>
        <v>-63.722099999999998</v>
      </c>
      <c r="DS68" s="48">
        <f t="shared" ref="DS68:DS70" ca="1" si="165">DH68</f>
        <v>-59.231999999999999</v>
      </c>
      <c r="DT68" s="48">
        <f t="shared" ref="DT68:DT70" ca="1" si="166">DI68+DR68</f>
        <v>-99.088099999999997</v>
      </c>
      <c r="DU68" s="48">
        <f t="shared" ref="DU68:DU70" ca="1" si="167">DI68-DR68</f>
        <v>28.356099999999998</v>
      </c>
    </row>
    <row r="69" spans="1:125" x14ac:dyDescent="0.35">
      <c r="B69" s="8">
        <f t="shared" ref="B69:B70" si="168">B68+1</f>
        <v>7</v>
      </c>
      <c r="C69" s="8" t="s">
        <v>9</v>
      </c>
      <c r="D69" s="6">
        <f ca="1">INDEX(E$7:E$30,B69,1)</f>
        <v>28.338000000000001</v>
      </c>
      <c r="E69" s="6">
        <f ca="1">INDEX(F$7:F$30,B69,1)</f>
        <v>17.363</v>
      </c>
      <c r="F69" s="6">
        <f ca="1">INDEX(G$7:G$30,B69,1)</f>
        <v>-4.3019999999999996</v>
      </c>
      <c r="G69" s="6">
        <f ca="1">INDEX(H$7:H$30,B69,1)</f>
        <v>-0.49199999999999999</v>
      </c>
      <c r="H69" s="6">
        <f ca="1">INDEX(I$7:I$30,B69,1)</f>
        <v>-5.6000000000000001E-2</v>
      </c>
      <c r="I69" s="6">
        <f ca="1">INDEX(J$7:J$30,B69,1)</f>
        <v>-8.3000000000000004E-2</v>
      </c>
      <c r="J69" s="24">
        <f t="shared" ca="1" si="133"/>
        <v>-4.3579999999999997</v>
      </c>
      <c r="K69" s="24">
        <f t="shared" ca="1" si="133"/>
        <v>-0.57499999999999996</v>
      </c>
      <c r="L69" s="24">
        <f t="shared" ca="1" si="134"/>
        <v>-4.5305</v>
      </c>
      <c r="M69" s="24">
        <f t="shared" ca="1" si="126"/>
        <v>-1.8823999999999999</v>
      </c>
      <c r="N69" s="24">
        <f ca="1">IF($C$2&lt;=$C$3,L69,M69)</f>
        <v>-4.5305</v>
      </c>
      <c r="O69" s="24">
        <f t="shared" ca="1" si="135"/>
        <v>28.338000000000001</v>
      </c>
      <c r="P69" s="24">
        <f t="shared" ca="1" si="136"/>
        <v>12.8325</v>
      </c>
      <c r="Q69" s="24">
        <f t="shared" ca="1" si="137"/>
        <v>21.8935</v>
      </c>
      <c r="S69" s="38"/>
      <c r="T69" s="8">
        <f t="shared" ref="T69:T70" si="169">T68+1</f>
        <v>7</v>
      </c>
      <c r="U69" s="8" t="s">
        <v>9</v>
      </c>
      <c r="V69" s="6">
        <f ca="1">INDEX(W$7:W$30,T69,1)</f>
        <v>22.943999999999999</v>
      </c>
      <c r="W69" s="6">
        <f ca="1">INDEX(X$7:X$30,T69,1)</f>
        <v>14.065</v>
      </c>
      <c r="X69" s="6">
        <f ca="1">INDEX(Y$7:Y$30,T69,1)</f>
        <v>-6.149</v>
      </c>
      <c r="Y69" s="6">
        <f ca="1">INDEX(Z$7:Z$30,T69,1)</f>
        <v>-0.70299999999999996</v>
      </c>
      <c r="Z69" s="6">
        <f ca="1">INDEX(AA$7:AA$30,T69,1)</f>
        <v>-0.08</v>
      </c>
      <c r="AA69" s="6">
        <f ca="1">INDEX(AB$7:AB$30,T69,1)</f>
        <v>-0.11799999999999999</v>
      </c>
      <c r="AB69" s="24">
        <f t="shared" ca="1" si="138"/>
        <v>-6.2290000000000001</v>
      </c>
      <c r="AC69" s="24">
        <f t="shared" ca="1" si="138"/>
        <v>-0.82099999999999995</v>
      </c>
      <c r="AD69" s="24">
        <f t="shared" ca="1" si="139"/>
        <v>-6.4752999999999998</v>
      </c>
      <c r="AE69" s="24">
        <f t="shared" ca="1" si="127"/>
        <v>-2.6897000000000002</v>
      </c>
      <c r="AF69" s="24">
        <f ca="1">IF($C$2&lt;=$C$3,AD69,AE69)</f>
        <v>-6.4752999999999998</v>
      </c>
      <c r="AG69" s="24">
        <f t="shared" ca="1" si="140"/>
        <v>22.943999999999999</v>
      </c>
      <c r="AH69" s="24">
        <f t="shared" ca="1" si="141"/>
        <v>7.5896999999999997</v>
      </c>
      <c r="AI69" s="24">
        <f t="shared" ca="1" si="142"/>
        <v>20.540299999999998</v>
      </c>
      <c r="AK69" s="38"/>
      <c r="AL69" s="8">
        <f t="shared" ref="AL69:AL70" si="170">AL68+1</f>
        <v>7</v>
      </c>
      <c r="AM69" s="8" t="s">
        <v>9</v>
      </c>
      <c r="AN69" s="6">
        <f ca="1">INDEX(AO$7:AO$30,AL69,1)</f>
        <v>54.41</v>
      </c>
      <c r="AO69" s="6">
        <f ca="1">INDEX(AP$7:AP$30,AL69,1)</f>
        <v>32.762999999999998</v>
      </c>
      <c r="AP69" s="6">
        <f ca="1">INDEX(AQ$7:AQ$30,AL69,1)</f>
        <v>-8.8989999999999991</v>
      </c>
      <c r="AQ69" s="6">
        <f ca="1">INDEX(AR$7:AR$30,AL69,1)</f>
        <v>-1.024</v>
      </c>
      <c r="AR69" s="6">
        <f ca="1">INDEX(AS$7:AS$30,AL69,1)</f>
        <v>-0.11799999999999999</v>
      </c>
      <c r="AS69" s="6">
        <f ca="1">INDEX(AT$7:AT$30,AL69,1)</f>
        <v>-0.17299999999999999</v>
      </c>
      <c r="AT69" s="24">
        <f t="shared" ca="1" si="143"/>
        <v>-9.0169999999999995</v>
      </c>
      <c r="AU69" s="24">
        <f t="shared" ca="1" si="143"/>
        <v>-1.1970000000000001</v>
      </c>
      <c r="AV69" s="24">
        <f t="shared" ca="1" si="144"/>
        <v>-9.3760999999999992</v>
      </c>
      <c r="AW69" s="24">
        <f t="shared" ca="1" si="128"/>
        <v>-3.9020999999999999</v>
      </c>
      <c r="AX69" s="24">
        <f ca="1">IF($C$2&lt;=$C$3,AV69,AW69)</f>
        <v>-9.3760999999999992</v>
      </c>
      <c r="AY69" s="24">
        <f t="shared" ca="1" si="145"/>
        <v>54.41</v>
      </c>
      <c r="AZ69" s="24">
        <f t="shared" ca="1" si="146"/>
        <v>23.386899999999997</v>
      </c>
      <c r="BA69" s="24">
        <f t="shared" ca="1" si="147"/>
        <v>42.139099999999999</v>
      </c>
      <c r="BC69" s="38"/>
      <c r="BD69" s="8">
        <f t="shared" ref="BD69:BD70" si="171">BD68+1</f>
        <v>7</v>
      </c>
      <c r="BE69" s="8" t="s">
        <v>9</v>
      </c>
      <c r="BF69" s="6">
        <f ca="1">INDEX(BG$7:BG$30,BD69,1)</f>
        <v>89.715999999999994</v>
      </c>
      <c r="BG69" s="6">
        <f ca="1">INDEX(BH$7:BH$30,BD69,1)</f>
        <v>53.662999999999997</v>
      </c>
      <c r="BH69" s="6">
        <f ca="1">INDEX(BI$7:BI$30,BD69,1)</f>
        <v>-41.637</v>
      </c>
      <c r="BI69" s="6">
        <f ca="1">INDEX(BJ$7:BJ$30,BD69,1)</f>
        <v>-4.7450000000000001</v>
      </c>
      <c r="BJ69" s="6">
        <f ca="1">INDEX(BK$7:BK$30,BD69,1)</f>
        <v>-0.53900000000000003</v>
      </c>
      <c r="BK69" s="6">
        <f ca="1">INDEX(BL$7:BL$30,BD69,1)</f>
        <v>-0.79400000000000004</v>
      </c>
      <c r="BL69" s="24">
        <f t="shared" ca="1" si="148"/>
        <v>-42.176000000000002</v>
      </c>
      <c r="BM69" s="24">
        <f t="shared" ca="1" si="148"/>
        <v>-5.5389999999999997</v>
      </c>
      <c r="BN69" s="24">
        <f t="shared" ca="1" si="149"/>
        <v>-43.837700000000005</v>
      </c>
      <c r="BO69" s="24">
        <f t="shared" ca="1" si="129"/>
        <v>-18.191800000000001</v>
      </c>
      <c r="BP69" s="24">
        <f ca="1">IF($C$2&lt;=$C$3,BN69,BO69)</f>
        <v>-43.837700000000005</v>
      </c>
      <c r="BQ69" s="24">
        <f t="shared" ca="1" si="150"/>
        <v>89.715999999999994</v>
      </c>
      <c r="BR69" s="24">
        <f t="shared" ca="1" si="151"/>
        <v>9.8252999999999915</v>
      </c>
      <c r="BS69" s="24">
        <f t="shared" ca="1" si="152"/>
        <v>97.500699999999995</v>
      </c>
      <c r="BU69" s="38"/>
      <c r="BV69" s="8">
        <f t="shared" ref="BV69:BV70" si="172">BV68+1</f>
        <v>7</v>
      </c>
      <c r="BW69" s="8" t="s">
        <v>9</v>
      </c>
      <c r="BX69" s="6">
        <f ca="1">INDEX(BY$7:BY$30,BV69,1)</f>
        <v>110.726</v>
      </c>
      <c r="BY69" s="6">
        <f ca="1">INDEX(BZ$7:BZ$30,BV69,1)</f>
        <v>66.370999999999995</v>
      </c>
      <c r="BZ69" s="6">
        <f ca="1">INDEX(CA$7:CA$30,BV69,1)</f>
        <v>-43.887999999999998</v>
      </c>
      <c r="CA69" s="6">
        <f ca="1">INDEX(CB$7:CB$30,BV69,1)</f>
        <v>-5.0229999999999997</v>
      </c>
      <c r="CB69" s="6">
        <f ca="1">INDEX(CC$7:CC$30,BV69,1)</f>
        <v>-0.57499999999999996</v>
      </c>
      <c r="CC69" s="6">
        <f ca="1">INDEX(CD$7:CD$30,BV69,1)</f>
        <v>-0.84499999999999997</v>
      </c>
      <c r="CD69" s="24">
        <f t="shared" ca="1" si="153"/>
        <v>-44.463000000000001</v>
      </c>
      <c r="CE69" s="24">
        <f t="shared" ca="1" si="153"/>
        <v>-5.8679999999999994</v>
      </c>
      <c r="CF69" s="24">
        <f t="shared" ca="1" si="154"/>
        <v>-46.223399999999998</v>
      </c>
      <c r="CG69" s="24">
        <f t="shared" ca="1" si="130"/>
        <v>-19.206900000000001</v>
      </c>
      <c r="CH69" s="24">
        <f ca="1">IF($C$2&lt;=$C$3,CF69,CG69)</f>
        <v>-46.223399999999998</v>
      </c>
      <c r="CI69" s="24">
        <f t="shared" ca="1" si="155"/>
        <v>110.726</v>
      </c>
      <c r="CJ69" s="24">
        <f t="shared" ca="1" si="156"/>
        <v>20.147599999999997</v>
      </c>
      <c r="CK69" s="24">
        <f t="shared" ca="1" si="157"/>
        <v>112.59439999999999</v>
      </c>
      <c r="CM69" s="38"/>
      <c r="CN69" s="8">
        <f t="shared" ref="CN69:CN70" si="173">CN68+1</f>
        <v>7</v>
      </c>
      <c r="CO69" s="8" t="s">
        <v>9</v>
      </c>
      <c r="CP69" s="6">
        <f ca="1">INDEX(CQ$7:CQ$30,CN69,1)</f>
        <v>87.046000000000006</v>
      </c>
      <c r="CQ69" s="6">
        <f ca="1">INDEX(CR$7:CR$30,CN69,1)</f>
        <v>52.265000000000001</v>
      </c>
      <c r="CR69" s="6">
        <f ca="1">INDEX(CS$7:CS$30,CN69,1)</f>
        <v>-37.665999999999997</v>
      </c>
      <c r="CS69" s="6">
        <f ca="1">INDEX(CT$7:CT$30,CN69,1)</f>
        <v>-4.298</v>
      </c>
      <c r="CT69" s="6">
        <f ca="1">INDEX(CU$7:CU$30,CN69,1)</f>
        <v>-0.48899999999999999</v>
      </c>
      <c r="CU69" s="6">
        <f ca="1">INDEX(CV$7:CV$30,CN69,1)</f>
        <v>-0.72</v>
      </c>
      <c r="CV69" s="24">
        <f t="shared" ca="1" si="158"/>
        <v>-38.154999999999994</v>
      </c>
      <c r="CW69" s="24">
        <f t="shared" ca="1" si="158"/>
        <v>-5.0179999999999998</v>
      </c>
      <c r="CX69" s="24">
        <f t="shared" ca="1" si="159"/>
        <v>-39.660399999999996</v>
      </c>
      <c r="CY69" s="24">
        <f t="shared" ca="1" si="131"/>
        <v>-16.464499999999997</v>
      </c>
      <c r="CZ69" s="24">
        <f ca="1">IF($C$2&lt;=$C$3,CX69,CY69)</f>
        <v>-39.660399999999996</v>
      </c>
      <c r="DA69" s="24">
        <f t="shared" ca="1" si="160"/>
        <v>87.046000000000006</v>
      </c>
      <c r="DB69" s="24">
        <f t="shared" ca="1" si="161"/>
        <v>12.604600000000005</v>
      </c>
      <c r="DC69" s="24">
        <f t="shared" ca="1" si="162"/>
        <v>91.925399999999996</v>
      </c>
      <c r="DE69" s="38"/>
      <c r="DF69" s="8">
        <f t="shared" ref="DF69:DF70" si="174">DF68+1</f>
        <v>7</v>
      </c>
      <c r="DG69" s="8" t="s">
        <v>9</v>
      </c>
      <c r="DH69" s="6">
        <f ca="1">INDEX(DI$7:DI$30,DF69,1)</f>
        <v>87.046000000000006</v>
      </c>
      <c r="DI69" s="6">
        <f ca="1">INDEX(DJ$7:DJ$30,DF69,1)</f>
        <v>52.265000000000001</v>
      </c>
      <c r="DJ69" s="6">
        <f ca="1">INDEX(DK$7:DK$30,DF69,1)</f>
        <v>-37.665999999999997</v>
      </c>
      <c r="DK69" s="6">
        <f ca="1">INDEX(DL$7:DL$30,DF69,1)</f>
        <v>-4.298</v>
      </c>
      <c r="DL69" s="6">
        <f ca="1">INDEX(DM$7:DM$30,DF69,1)</f>
        <v>-0.48899999999999999</v>
      </c>
      <c r="DM69" s="6">
        <f ca="1">INDEX(DN$7:DN$30,DF69,1)</f>
        <v>-0.72</v>
      </c>
      <c r="DN69" s="24">
        <f t="shared" ca="1" si="163"/>
        <v>-38.154999999999994</v>
      </c>
      <c r="DO69" s="24">
        <f t="shared" ca="1" si="163"/>
        <v>-5.0179999999999998</v>
      </c>
      <c r="DP69" s="24">
        <f t="shared" ca="1" si="164"/>
        <v>-39.660399999999996</v>
      </c>
      <c r="DQ69" s="24">
        <f t="shared" ca="1" si="132"/>
        <v>-16.464499999999997</v>
      </c>
      <c r="DR69" s="24">
        <f ca="1">IF($C$2&lt;=$C$3,DP69,DQ69)</f>
        <v>-39.660399999999996</v>
      </c>
      <c r="DS69" s="24">
        <f t="shared" ca="1" si="165"/>
        <v>87.046000000000006</v>
      </c>
      <c r="DT69" s="24">
        <f t="shared" ca="1" si="166"/>
        <v>12.604600000000005</v>
      </c>
      <c r="DU69" s="24">
        <f t="shared" ca="1" si="167"/>
        <v>91.925399999999996</v>
      </c>
    </row>
    <row r="70" spans="1:125" x14ac:dyDescent="0.35">
      <c r="B70" s="8">
        <f t="shared" si="168"/>
        <v>8</v>
      </c>
      <c r="C70" s="8" t="s">
        <v>8</v>
      </c>
      <c r="D70" s="6">
        <f ca="1">INDEX(E$7:E$30,B70,1)</f>
        <v>-28.579000000000001</v>
      </c>
      <c r="E70" s="6">
        <f ca="1">INDEX(F$7:F$30,B70,1)</f>
        <v>-17.510999999999999</v>
      </c>
      <c r="F70" s="6">
        <f ca="1">INDEX(G$7:G$30,B70,1)</f>
        <v>-4.3019999999999996</v>
      </c>
      <c r="G70" s="6">
        <f ca="1">INDEX(H$7:H$30,B70,1)</f>
        <v>-0.49199999999999999</v>
      </c>
      <c r="H70" s="6">
        <f ca="1">INDEX(I$7:I$30,B70,1)</f>
        <v>-5.6000000000000001E-2</v>
      </c>
      <c r="I70" s="6">
        <f ca="1">INDEX(J$7:J$30,B70,1)</f>
        <v>-8.3000000000000004E-2</v>
      </c>
      <c r="J70" s="24">
        <f t="shared" ca="1" si="133"/>
        <v>-4.3579999999999997</v>
      </c>
      <c r="K70" s="24">
        <f t="shared" ca="1" si="133"/>
        <v>-0.57499999999999996</v>
      </c>
      <c r="L70" s="24">
        <f t="shared" ca="1" si="134"/>
        <v>-4.5305</v>
      </c>
      <c r="M70" s="24">
        <f t="shared" ca="1" si="126"/>
        <v>-1.8823999999999999</v>
      </c>
      <c r="N70" s="24">
        <f ca="1">IF($C$2&lt;=$C$3,L70,M70)</f>
        <v>-4.5305</v>
      </c>
      <c r="O70" s="24">
        <f t="shared" ca="1" si="135"/>
        <v>-28.579000000000001</v>
      </c>
      <c r="P70" s="24">
        <f t="shared" ca="1" si="136"/>
        <v>-22.041499999999999</v>
      </c>
      <c r="Q70" s="24">
        <f t="shared" ca="1" si="137"/>
        <v>-12.980499999999999</v>
      </c>
      <c r="S70" s="38"/>
      <c r="T70" s="8">
        <f t="shared" si="169"/>
        <v>8</v>
      </c>
      <c r="U70" s="8" t="s">
        <v>8</v>
      </c>
      <c r="V70" s="6">
        <f ca="1">INDEX(W$7:W$30,T70,1)</f>
        <v>-23.074000000000002</v>
      </c>
      <c r="W70" s="6">
        <f ca="1">INDEX(X$7:X$30,T70,1)</f>
        <v>-14.131</v>
      </c>
      <c r="X70" s="6">
        <f ca="1">INDEX(Y$7:Y$30,T70,1)</f>
        <v>-6.149</v>
      </c>
      <c r="Y70" s="6">
        <f ca="1">INDEX(Z$7:Z$30,T70,1)</f>
        <v>-0.70299999999999996</v>
      </c>
      <c r="Z70" s="6">
        <f ca="1">INDEX(AA$7:AA$30,T70,1)</f>
        <v>-0.08</v>
      </c>
      <c r="AA70" s="6">
        <f ca="1">INDEX(AB$7:AB$30,T70,1)</f>
        <v>-0.11799999999999999</v>
      </c>
      <c r="AB70" s="24">
        <f t="shared" ca="1" si="138"/>
        <v>-6.2290000000000001</v>
      </c>
      <c r="AC70" s="24">
        <f t="shared" ca="1" si="138"/>
        <v>-0.82099999999999995</v>
      </c>
      <c r="AD70" s="24">
        <f t="shared" ca="1" si="139"/>
        <v>-6.4752999999999998</v>
      </c>
      <c r="AE70" s="24">
        <f t="shared" ca="1" si="127"/>
        <v>-2.6897000000000002</v>
      </c>
      <c r="AF70" s="24">
        <f ca="1">IF($C$2&lt;=$C$3,AD70,AE70)</f>
        <v>-6.4752999999999998</v>
      </c>
      <c r="AG70" s="24">
        <f t="shared" ca="1" si="140"/>
        <v>-23.074000000000002</v>
      </c>
      <c r="AH70" s="24">
        <f t="shared" ca="1" si="141"/>
        <v>-20.606300000000001</v>
      </c>
      <c r="AI70" s="24">
        <f t="shared" ca="1" si="142"/>
        <v>-7.6557000000000004</v>
      </c>
      <c r="AK70" s="38"/>
      <c r="AL70" s="8">
        <f t="shared" si="170"/>
        <v>8</v>
      </c>
      <c r="AM70" s="8" t="s">
        <v>8</v>
      </c>
      <c r="AN70" s="6">
        <f ca="1">INDEX(AO$7:AO$30,AL70,1)</f>
        <v>-53.17</v>
      </c>
      <c r="AO70" s="6">
        <f ca="1">INDEX(AP$7:AP$30,AL70,1)</f>
        <v>-32.036999999999999</v>
      </c>
      <c r="AP70" s="6">
        <f ca="1">INDEX(AQ$7:AQ$30,AL70,1)</f>
        <v>-8.8989999999999991</v>
      </c>
      <c r="AQ70" s="6">
        <f ca="1">INDEX(AR$7:AR$30,AL70,1)</f>
        <v>-1.024</v>
      </c>
      <c r="AR70" s="6">
        <f ca="1">INDEX(AS$7:AS$30,AL70,1)</f>
        <v>-0.11799999999999999</v>
      </c>
      <c r="AS70" s="6">
        <f ca="1">INDEX(AT$7:AT$30,AL70,1)</f>
        <v>-0.17299999999999999</v>
      </c>
      <c r="AT70" s="24">
        <f t="shared" ca="1" si="143"/>
        <v>-9.0169999999999995</v>
      </c>
      <c r="AU70" s="24">
        <f t="shared" ca="1" si="143"/>
        <v>-1.1970000000000001</v>
      </c>
      <c r="AV70" s="24">
        <f t="shared" ca="1" si="144"/>
        <v>-9.3760999999999992</v>
      </c>
      <c r="AW70" s="24">
        <f t="shared" ca="1" si="128"/>
        <v>-3.9020999999999999</v>
      </c>
      <c r="AX70" s="24">
        <f ca="1">IF($C$2&lt;=$C$3,AV70,AW70)</f>
        <v>-9.3760999999999992</v>
      </c>
      <c r="AY70" s="24">
        <f t="shared" ca="1" si="145"/>
        <v>-53.17</v>
      </c>
      <c r="AZ70" s="24">
        <f t="shared" ca="1" si="146"/>
        <v>-41.4131</v>
      </c>
      <c r="BA70" s="24">
        <f t="shared" ca="1" si="147"/>
        <v>-22.660899999999998</v>
      </c>
      <c r="BC70" s="38"/>
      <c r="BD70" s="8">
        <f t="shared" si="171"/>
        <v>8</v>
      </c>
      <c r="BE70" s="8" t="s">
        <v>8</v>
      </c>
      <c r="BF70" s="6">
        <f ca="1">INDEX(BG$7:BG$30,BD70,1)</f>
        <v>-79.116</v>
      </c>
      <c r="BG70" s="6">
        <f ca="1">INDEX(BH$7:BH$30,BD70,1)</f>
        <v>-47.552999999999997</v>
      </c>
      <c r="BH70" s="6">
        <f ca="1">INDEX(BI$7:BI$30,BD70,1)</f>
        <v>-41.637</v>
      </c>
      <c r="BI70" s="6">
        <f ca="1">INDEX(BJ$7:BJ$30,BD70,1)</f>
        <v>-4.7450000000000001</v>
      </c>
      <c r="BJ70" s="6">
        <f ca="1">INDEX(BK$7:BK$30,BD70,1)</f>
        <v>-0.53900000000000003</v>
      </c>
      <c r="BK70" s="6">
        <f ca="1">INDEX(BL$7:BL$30,BD70,1)</f>
        <v>-0.79400000000000004</v>
      </c>
      <c r="BL70" s="24">
        <f t="shared" ca="1" si="148"/>
        <v>-42.176000000000002</v>
      </c>
      <c r="BM70" s="24">
        <f t="shared" ca="1" si="148"/>
        <v>-5.5389999999999997</v>
      </c>
      <c r="BN70" s="24">
        <f t="shared" ca="1" si="149"/>
        <v>-43.837700000000005</v>
      </c>
      <c r="BO70" s="24">
        <f t="shared" ca="1" si="129"/>
        <v>-18.191800000000001</v>
      </c>
      <c r="BP70" s="24">
        <f ca="1">IF($C$2&lt;=$C$3,BN70,BO70)</f>
        <v>-43.837700000000005</v>
      </c>
      <c r="BQ70" s="24">
        <f t="shared" ca="1" si="150"/>
        <v>-79.116</v>
      </c>
      <c r="BR70" s="24">
        <f t="shared" ca="1" si="151"/>
        <v>-91.39070000000001</v>
      </c>
      <c r="BS70" s="24">
        <f t="shared" ca="1" si="152"/>
        <v>-3.7152999999999921</v>
      </c>
      <c r="BU70" s="38"/>
      <c r="BV70" s="8">
        <f t="shared" si="172"/>
        <v>8</v>
      </c>
      <c r="BW70" s="8" t="s">
        <v>8</v>
      </c>
      <c r="BX70" s="6">
        <f ca="1">INDEX(BY$7:BY$30,BV70,1)</f>
        <v>-110.866</v>
      </c>
      <c r="BY70" s="6">
        <f ca="1">INDEX(BZ$7:BZ$30,BV70,1)</f>
        <v>-66.474999999999994</v>
      </c>
      <c r="BZ70" s="6">
        <f ca="1">INDEX(CA$7:CA$30,BV70,1)</f>
        <v>-43.887999999999998</v>
      </c>
      <c r="CA70" s="6">
        <f ca="1">INDEX(CB$7:CB$30,BV70,1)</f>
        <v>-5.0229999999999997</v>
      </c>
      <c r="CB70" s="6">
        <f ca="1">INDEX(CC$7:CC$30,BV70,1)</f>
        <v>-0.57499999999999996</v>
      </c>
      <c r="CC70" s="6">
        <f ca="1">INDEX(CD$7:CD$30,BV70,1)</f>
        <v>-0.84499999999999997</v>
      </c>
      <c r="CD70" s="24">
        <f t="shared" ca="1" si="153"/>
        <v>-44.463000000000001</v>
      </c>
      <c r="CE70" s="24">
        <f t="shared" ca="1" si="153"/>
        <v>-5.8679999999999994</v>
      </c>
      <c r="CF70" s="24">
        <f t="shared" ca="1" si="154"/>
        <v>-46.223399999999998</v>
      </c>
      <c r="CG70" s="24">
        <f t="shared" ca="1" si="130"/>
        <v>-19.206900000000001</v>
      </c>
      <c r="CH70" s="24">
        <f ca="1">IF($C$2&lt;=$C$3,CF70,CG70)</f>
        <v>-46.223399999999998</v>
      </c>
      <c r="CI70" s="24">
        <f t="shared" ca="1" si="155"/>
        <v>-110.866</v>
      </c>
      <c r="CJ70" s="24">
        <f t="shared" ca="1" si="156"/>
        <v>-112.69839999999999</v>
      </c>
      <c r="CK70" s="24">
        <f t="shared" ca="1" si="157"/>
        <v>-20.251599999999996</v>
      </c>
      <c r="CM70" s="38"/>
      <c r="CN70" s="8">
        <f t="shared" si="173"/>
        <v>8</v>
      </c>
      <c r="CO70" s="8" t="s">
        <v>8</v>
      </c>
      <c r="CP70" s="6">
        <f ca="1">INDEX(CQ$7:CQ$30,CN70,1)</f>
        <v>-102.89</v>
      </c>
      <c r="CQ70" s="6">
        <f ca="1">INDEX(CR$7:CR$30,CN70,1)</f>
        <v>-61.603000000000002</v>
      </c>
      <c r="CR70" s="6">
        <f ca="1">INDEX(CS$7:CS$30,CN70,1)</f>
        <v>-37.665999999999997</v>
      </c>
      <c r="CS70" s="6">
        <f ca="1">INDEX(CT$7:CT$30,CN70,1)</f>
        <v>-4.298</v>
      </c>
      <c r="CT70" s="6">
        <f ca="1">INDEX(CU$7:CU$30,CN70,1)</f>
        <v>-0.48899999999999999</v>
      </c>
      <c r="CU70" s="6">
        <f ca="1">INDEX(CV$7:CV$30,CN70,1)</f>
        <v>-0.72</v>
      </c>
      <c r="CV70" s="24">
        <f t="shared" ca="1" si="158"/>
        <v>-38.154999999999994</v>
      </c>
      <c r="CW70" s="24">
        <f t="shared" ca="1" si="158"/>
        <v>-5.0179999999999998</v>
      </c>
      <c r="CX70" s="24">
        <f t="shared" ca="1" si="159"/>
        <v>-39.660399999999996</v>
      </c>
      <c r="CY70" s="24">
        <f t="shared" ca="1" si="131"/>
        <v>-16.464499999999997</v>
      </c>
      <c r="CZ70" s="24">
        <f ca="1">IF($C$2&lt;=$C$3,CX70,CY70)</f>
        <v>-39.660399999999996</v>
      </c>
      <c r="DA70" s="24">
        <f t="shared" ca="1" si="160"/>
        <v>-102.89</v>
      </c>
      <c r="DB70" s="24">
        <f t="shared" ca="1" si="161"/>
        <v>-101.26339999999999</v>
      </c>
      <c r="DC70" s="24">
        <f t="shared" ca="1" si="162"/>
        <v>-21.942600000000006</v>
      </c>
      <c r="DE70" s="38"/>
      <c r="DF70" s="8">
        <f t="shared" si="174"/>
        <v>8</v>
      </c>
      <c r="DG70" s="8" t="s">
        <v>8</v>
      </c>
      <c r="DH70" s="6">
        <f ca="1">INDEX(DI$7:DI$30,DF70,1)</f>
        <v>-102.89</v>
      </c>
      <c r="DI70" s="6">
        <f ca="1">INDEX(DJ$7:DJ$30,DF70,1)</f>
        <v>-61.603000000000002</v>
      </c>
      <c r="DJ70" s="6">
        <f ca="1">INDEX(DK$7:DK$30,DF70,1)</f>
        <v>-37.665999999999997</v>
      </c>
      <c r="DK70" s="6">
        <f ca="1">INDEX(DL$7:DL$30,DF70,1)</f>
        <v>-4.298</v>
      </c>
      <c r="DL70" s="6">
        <f ca="1">INDEX(DM$7:DM$30,DF70,1)</f>
        <v>-0.48899999999999999</v>
      </c>
      <c r="DM70" s="6">
        <f ca="1">INDEX(DN$7:DN$30,DF70,1)</f>
        <v>-0.72</v>
      </c>
      <c r="DN70" s="24">
        <f t="shared" ca="1" si="163"/>
        <v>-38.154999999999994</v>
      </c>
      <c r="DO70" s="24">
        <f t="shared" ca="1" si="163"/>
        <v>-5.0179999999999998</v>
      </c>
      <c r="DP70" s="24">
        <f t="shared" ca="1" si="164"/>
        <v>-39.660399999999996</v>
      </c>
      <c r="DQ70" s="24">
        <f t="shared" ca="1" si="132"/>
        <v>-16.464499999999997</v>
      </c>
      <c r="DR70" s="24">
        <f ca="1">IF($C$2&lt;=$C$3,DP70,DQ70)</f>
        <v>-39.660399999999996</v>
      </c>
      <c r="DS70" s="24">
        <f t="shared" ca="1" si="165"/>
        <v>-102.89</v>
      </c>
      <c r="DT70" s="24">
        <f t="shared" ca="1" si="166"/>
        <v>-101.26339999999999</v>
      </c>
      <c r="DU70" s="24">
        <f t="shared" ca="1" si="167"/>
        <v>-21.942600000000006</v>
      </c>
    </row>
    <row r="71" spans="1:125" x14ac:dyDescent="0.35">
      <c r="C71" s="8" t="s">
        <v>58</v>
      </c>
      <c r="D71" s="6"/>
      <c r="E71" s="6"/>
      <c r="F71" s="6"/>
      <c r="G71" s="6"/>
      <c r="H71" s="6"/>
      <c r="I71" s="6"/>
      <c r="J71" s="6"/>
      <c r="K71" s="6"/>
      <c r="O71" s="24">
        <f ca="1">MIN(P60,MAX(0,P60/2-(O67-O68)/P61/P60))</f>
        <v>2.3400029868053482</v>
      </c>
      <c r="P71" s="24">
        <f ca="1">MIN(P60,MAX(0,P60/2-(P67-P68)/P62/P60))</f>
        <v>1.7295090898663763</v>
      </c>
      <c r="Q71" s="24">
        <f ca="1">MIN(P60,MAX(0,P60/2-(Q67-Q68)/P62/P60))</f>
        <v>2.9505333486264842</v>
      </c>
      <c r="S71" s="38"/>
      <c r="U71" s="8" t="s">
        <v>58</v>
      </c>
      <c r="V71" s="6"/>
      <c r="W71" s="6"/>
      <c r="X71" s="6"/>
      <c r="Y71" s="6"/>
      <c r="Z71" s="6"/>
      <c r="AA71" s="6"/>
      <c r="AB71" s="6"/>
      <c r="AC71" s="6"/>
      <c r="AG71" s="24">
        <f ca="1">MIN(AH60,MAX(0,AH60/2-(AG67-AG68)/AH61/AH60))</f>
        <v>1.8946759963492545</v>
      </c>
      <c r="AH71" s="24">
        <f ca="1">MIN(AH60,MAX(0,AH60/2-(AH67-AH68)/AH62/AH60))</f>
        <v>1.0228188395517095</v>
      </c>
      <c r="AI71" s="24">
        <f ca="1">MIN(AH60,MAX(0,AH60/2-(AI67-AI68)/AH62/AH60))</f>
        <v>2.7683146545609305</v>
      </c>
      <c r="AK71" s="38"/>
      <c r="AM71" s="8" t="s">
        <v>58</v>
      </c>
      <c r="AN71" s="6"/>
      <c r="AO71" s="6"/>
      <c r="AP71" s="6"/>
      <c r="AQ71" s="6"/>
      <c r="AR71" s="6"/>
      <c r="AS71" s="6"/>
      <c r="AT71" s="6"/>
      <c r="AU71" s="6"/>
      <c r="AY71" s="24">
        <f ca="1">MIN(AZ60,MAX(0,AZ60/2-(AY67-AY68)/AZ61/AZ60))</f>
        <v>1.5172987544153189</v>
      </c>
      <c r="AZ71" s="24">
        <f ca="1">MIN(AZ60,MAX(0,AZ60/2-(AZ67-AZ68)/AZ62/AZ60))</f>
        <v>1.0826712962962963</v>
      </c>
      <c r="BA71" s="24">
        <f ca="1">MIN(AZ60,MAX(0,AZ60/2-(BA67-BA68)/AZ62/AZ60))</f>
        <v>1.9509398148148147</v>
      </c>
      <c r="BC71" s="38"/>
      <c r="BE71" s="8" t="s">
        <v>58</v>
      </c>
      <c r="BF71" s="6"/>
      <c r="BG71" s="6"/>
      <c r="BH71" s="6"/>
      <c r="BI71" s="6"/>
      <c r="BJ71" s="6"/>
      <c r="BK71" s="6"/>
      <c r="BL71" s="6"/>
      <c r="BM71" s="6"/>
      <c r="BQ71" s="24">
        <f ca="1">MIN(BR60,MAX(0,BR60/2-(BQ67-BQ68)/BR61/BR60))</f>
        <v>1.7004608131159971</v>
      </c>
      <c r="BR71" s="24">
        <f ca="1">MIN(BR60,MAX(0,BR60/2-(BR67-BR68)/BR62/BR60))</f>
        <v>0.31063073031931721</v>
      </c>
      <c r="BS71" s="24">
        <f ca="1">MIN(BR60,MAX(0,BR60/2-(BS67-BS68)/BR62/BR60))</f>
        <v>3.0825403098324378</v>
      </c>
      <c r="BU71" s="38"/>
      <c r="BW71" s="8" t="s">
        <v>58</v>
      </c>
      <c r="BX71" s="6"/>
      <c r="BY71" s="6"/>
      <c r="BZ71" s="6"/>
      <c r="CA71" s="6"/>
      <c r="CB71" s="6"/>
      <c r="CC71" s="6"/>
      <c r="CD71" s="6"/>
      <c r="CE71" s="6"/>
      <c r="CI71" s="24">
        <f ca="1">MIN(CJ60,MAX(0,CJ60/2-(CI67-CI68)/CJ61/CJ60))</f>
        <v>2.0986642117043939</v>
      </c>
      <c r="CJ71" s="24">
        <f ca="1">MIN(CJ60,MAX(0,CJ60/2-(CJ67-CJ68)/CJ62/CJ60))</f>
        <v>0.63698718817277156</v>
      </c>
      <c r="CK71" s="24">
        <f ca="1">MIN(CJ60,MAX(0,CJ60/2-(CK67-CK68)/CJ62/CJ60))</f>
        <v>3.5597308161329662</v>
      </c>
      <c r="CM71" s="38"/>
      <c r="CO71" s="8" t="s">
        <v>58</v>
      </c>
      <c r="CP71" s="6"/>
      <c r="CQ71" s="6"/>
      <c r="CR71" s="6"/>
      <c r="CS71" s="6"/>
      <c r="CT71" s="6"/>
      <c r="CU71" s="6"/>
      <c r="CV71" s="6"/>
      <c r="CW71" s="6"/>
      <c r="DA71" s="24">
        <f ca="1">MIN(DB60,MAX(0,DB60/2-(DA67-DA68)/DB61/DB60))</f>
        <v>1.6498546878948699</v>
      </c>
      <c r="DB71" s="24">
        <f ca="1">MIN(DB60,MAX(0,DB60/2-(DB67-DB68)/DB62/DB60))</f>
        <v>0.39847191484877231</v>
      </c>
      <c r="DC71" s="24">
        <f ca="1">MIN(DB60,MAX(0,DB60/2-(DC67-DC68)/DB62/DB60))</f>
        <v>2.9062739312186041</v>
      </c>
      <c r="DE71" s="38"/>
      <c r="DG71" s="8" t="s">
        <v>58</v>
      </c>
      <c r="DH71" s="6"/>
      <c r="DI71" s="6"/>
      <c r="DJ71" s="6"/>
      <c r="DK71" s="6"/>
      <c r="DL71" s="6"/>
      <c r="DM71" s="6"/>
      <c r="DN71" s="6"/>
      <c r="DO71" s="6"/>
      <c r="DS71" s="24">
        <f ca="1">MIN(DT60,MAX(0,DT60/2-(DS67-DS68)/DT61/DT60))</f>
        <v>1.6498546878948699</v>
      </c>
      <c r="DT71" s="24">
        <f ca="1">MIN(DT60,MAX(0,DT60/2-(DT67-DT68)/DT62/DT60))</f>
        <v>0.39847191484877231</v>
      </c>
      <c r="DU71" s="24">
        <f ca="1">MIN(DT60,MAX(0,DT60/2-(DU67-DU68)/DT62/DT60))</f>
        <v>2.9062739312186041</v>
      </c>
    </row>
    <row r="72" spans="1:125" x14ac:dyDescent="0.35">
      <c r="C72" s="8" t="s">
        <v>66</v>
      </c>
      <c r="O72" s="24">
        <f ca="1">O67+(P61*P60/2-(O67-O68)/P60)*O71-P61*O71^2/2</f>
        <v>11.555842638351891</v>
      </c>
      <c r="P72" s="24">
        <f ca="1">P67+(P62*P60/2-(P67-P68)/P60)*P71-P62*P71^2/2</f>
        <v>8.7068582770618637</v>
      </c>
      <c r="Q72" s="24">
        <f ca="1">Q67+(P62*P60/2-(Q67-Q68)/P60)*Q71-P62*Q71^2/2</f>
        <v>8.2224505234345102</v>
      </c>
      <c r="S72" s="38"/>
      <c r="U72" s="8" t="s">
        <v>66</v>
      </c>
      <c r="AG72" s="24">
        <f ca="1">AG67+(AH61*AH60/2-(AG67-AG68)/AH60)*AG71-AH61*AG71^2/2</f>
        <v>6.827221629065054</v>
      </c>
      <c r="AH72" s="24">
        <f ca="1">AH67+(AH62*AH60/2-(AH67-AH68)/AH60)*AH71-AH62*AH71^2/2</f>
        <v>7.141847584390467</v>
      </c>
      <c r="AI72" s="24">
        <f ca="1">AI67+(AH62*AH60/2-(AI67-AI68)/AH60)*AI71-AH62*AI71^2/2</f>
        <v>6.8932299588967538</v>
      </c>
      <c r="AK72" s="38"/>
      <c r="AM72" s="8" t="s">
        <v>66</v>
      </c>
      <c r="AY72" s="24">
        <f ca="1">AY67+(AZ61*AZ60/2-(AY67-AY68)/AZ60)*AY71-AZ61*AY71^2/2</f>
        <v>13.23236549699449</v>
      </c>
      <c r="AZ72" s="24">
        <f ca="1">AZ67+(AZ62*AZ60/2-(AZ67-AZ68)/AZ60)*AZ71-AZ62*AZ71^2/2</f>
        <v>11.214913066898156</v>
      </c>
      <c r="BA72" s="24">
        <f ca="1">BA67+(AZ62*AZ60/2-(BA67-BA68)/AZ60)*BA71-AZ62*BA71^2/2</f>
        <v>8.7951945391203807</v>
      </c>
      <c r="BC72" s="38"/>
      <c r="BE72" s="8" t="s">
        <v>66</v>
      </c>
      <c r="BQ72" s="24">
        <f ca="1">BQ67+(BR61*BR60/2-(BQ67-BQ68)/BR60)*BQ71-BR61*BQ71^2/2</f>
        <v>26.838536851759443</v>
      </c>
      <c r="BR72" s="24">
        <f ca="1">BR67+(BR62*BR60/2-(BR67-BR68)/BR60)*BR71-BR62*BR71^2/2</f>
        <v>31.50151229153494</v>
      </c>
      <c r="BS72" s="24">
        <f ca="1">BS67+(BR62*BR60/2-(BS67-BS68)/BR60)*BS71-BR62*BS71^2/2</f>
        <v>61.345496056947525</v>
      </c>
      <c r="BU72" s="38"/>
      <c r="BW72" s="8" t="s">
        <v>66</v>
      </c>
      <c r="CI72" s="24">
        <f ca="1">CI67+(CJ61*CJ60/2-(CI67-CI68)/CJ60)*CI71-CJ61*CI71^2/2</f>
        <v>42.025847070635209</v>
      </c>
      <c r="CJ72" s="24">
        <f ca="1">CJ67+(CJ62*CJ60/2-(CJ67-CJ68)/CJ60)*CJ71-CJ62*CJ71^2/2</f>
        <v>58.950178600929249</v>
      </c>
      <c r="CK72" s="24">
        <f ca="1">CK67+(CJ62*CJ60/2-(CK67-CK68)/CJ60)*CK71-CJ62*CK71^2/2</f>
        <v>58.965474288811407</v>
      </c>
      <c r="CM72" s="38"/>
      <c r="CO72" s="8" t="s">
        <v>66</v>
      </c>
      <c r="DA72" s="24">
        <f ca="1">DA67+(DB61*DB60/2-(DA67-DA68)/DB60)*DA71-DB61*DA71^2/2</f>
        <v>41.092900557029736</v>
      </c>
      <c r="DB72" s="24">
        <f ca="1">DB67+(DB62*DB60/2-(DB67-DB68)/DB60)*DB71-DB62*DB71^2/2</f>
        <v>63.012203595391149</v>
      </c>
      <c r="DC72" s="24">
        <f ca="1">DC67+(DB62*DB60/2-(DC67-DC68)/DB60)*DC71-DB62*DC71^2/2</f>
        <v>35.96716140228645</v>
      </c>
      <c r="DE72" s="38"/>
      <c r="DG72" s="8" t="s">
        <v>66</v>
      </c>
      <c r="DS72" s="24">
        <f ca="1">DS67+(DT61*DT60/2-(DS67-DS68)/DT60)*DS71-DT61*DS71^2/2</f>
        <v>41.092900557029736</v>
      </c>
      <c r="DT72" s="24">
        <f ca="1">DT67+(DT62*DT60/2-(DT67-DT68)/DT60)*DT71-DT62*DT71^2/2</f>
        <v>63.012203595391149</v>
      </c>
      <c r="DU72" s="24">
        <f ca="1">DU67+(DT62*DT60/2-(DU67-DU68)/DT60)*DU71-DT62*DU71^2/2</f>
        <v>35.96716140228645</v>
      </c>
    </row>
    <row r="73" spans="1:125" x14ac:dyDescent="0.35">
      <c r="S73" s="38"/>
      <c r="AK73" s="38"/>
      <c r="BC73" s="38"/>
      <c r="BU73" s="38"/>
      <c r="CM73" s="38"/>
      <c r="DE73" s="38"/>
    </row>
    <row r="74" spans="1:125" s="21" customFormat="1" x14ac:dyDescent="0.35">
      <c r="D74" s="23" t="s">
        <v>32</v>
      </c>
      <c r="E74" s="23" t="s">
        <v>33</v>
      </c>
      <c r="F74" s="23" t="s">
        <v>34</v>
      </c>
      <c r="G74" s="23" t="s">
        <v>35</v>
      </c>
      <c r="H74" s="23" t="s">
        <v>36</v>
      </c>
      <c r="I74" s="23" t="s">
        <v>37</v>
      </c>
      <c r="J74" s="23" t="s">
        <v>39</v>
      </c>
      <c r="K74" s="23" t="s">
        <v>40</v>
      </c>
      <c r="L74" s="23" t="s">
        <v>41</v>
      </c>
      <c r="M74" s="23" t="s">
        <v>42</v>
      </c>
      <c r="N74" s="23" t="s">
        <v>53</v>
      </c>
      <c r="O74" s="20" t="s">
        <v>32</v>
      </c>
      <c r="P74" s="23" t="s">
        <v>51</v>
      </c>
      <c r="Q74" s="23" t="s">
        <v>52</v>
      </c>
      <c r="S74" s="40"/>
      <c r="V74" s="23" t="s">
        <v>32</v>
      </c>
      <c r="W74" s="23" t="s">
        <v>33</v>
      </c>
      <c r="X74" s="23" t="s">
        <v>34</v>
      </c>
      <c r="Y74" s="23" t="s">
        <v>35</v>
      </c>
      <c r="Z74" s="23" t="s">
        <v>36</v>
      </c>
      <c r="AA74" s="23" t="s">
        <v>37</v>
      </c>
      <c r="AB74" s="23" t="s">
        <v>39</v>
      </c>
      <c r="AC74" s="23" t="s">
        <v>40</v>
      </c>
      <c r="AD74" s="23" t="s">
        <v>41</v>
      </c>
      <c r="AE74" s="23" t="s">
        <v>42</v>
      </c>
      <c r="AF74" s="23" t="s">
        <v>53</v>
      </c>
      <c r="AG74" s="20" t="s">
        <v>32</v>
      </c>
      <c r="AH74" s="23" t="s">
        <v>51</v>
      </c>
      <c r="AI74" s="23" t="s">
        <v>52</v>
      </c>
      <c r="AK74" s="40"/>
      <c r="AN74" s="23" t="s">
        <v>32</v>
      </c>
      <c r="AO74" s="23" t="s">
        <v>33</v>
      </c>
      <c r="AP74" s="23" t="s">
        <v>34</v>
      </c>
      <c r="AQ74" s="23" t="s">
        <v>35</v>
      </c>
      <c r="AR74" s="23" t="s">
        <v>36</v>
      </c>
      <c r="AS74" s="23" t="s">
        <v>37</v>
      </c>
      <c r="AT74" s="23" t="s">
        <v>39</v>
      </c>
      <c r="AU74" s="23" t="s">
        <v>40</v>
      </c>
      <c r="AV74" s="23" t="s">
        <v>41</v>
      </c>
      <c r="AW74" s="23" t="s">
        <v>42</v>
      </c>
      <c r="AX74" s="23" t="s">
        <v>53</v>
      </c>
      <c r="AY74" s="20" t="s">
        <v>32</v>
      </c>
      <c r="AZ74" s="23" t="s">
        <v>51</v>
      </c>
      <c r="BA74" s="23" t="s">
        <v>52</v>
      </c>
      <c r="BC74" s="40"/>
      <c r="BF74" s="23" t="s">
        <v>32</v>
      </c>
      <c r="BG74" s="23" t="s">
        <v>33</v>
      </c>
      <c r="BH74" s="23" t="s">
        <v>34</v>
      </c>
      <c r="BI74" s="23" t="s">
        <v>35</v>
      </c>
      <c r="BJ74" s="23" t="s">
        <v>36</v>
      </c>
      <c r="BK74" s="23" t="s">
        <v>37</v>
      </c>
      <c r="BL74" s="23" t="s">
        <v>39</v>
      </c>
      <c r="BM74" s="23" t="s">
        <v>40</v>
      </c>
      <c r="BN74" s="23" t="s">
        <v>41</v>
      </c>
      <c r="BO74" s="23" t="s">
        <v>42</v>
      </c>
      <c r="BP74" s="23" t="s">
        <v>53</v>
      </c>
      <c r="BQ74" s="20" t="s">
        <v>32</v>
      </c>
      <c r="BR74" s="23" t="s">
        <v>51</v>
      </c>
      <c r="BS74" s="23" t="s">
        <v>52</v>
      </c>
      <c r="BU74" s="40"/>
      <c r="BX74" s="23" t="s">
        <v>32</v>
      </c>
      <c r="BY74" s="23" t="s">
        <v>33</v>
      </c>
      <c r="BZ74" s="23" t="s">
        <v>34</v>
      </c>
      <c r="CA74" s="23" t="s">
        <v>35</v>
      </c>
      <c r="CB74" s="23" t="s">
        <v>36</v>
      </c>
      <c r="CC74" s="23" t="s">
        <v>37</v>
      </c>
      <c r="CD74" s="23" t="s">
        <v>39</v>
      </c>
      <c r="CE74" s="23" t="s">
        <v>40</v>
      </c>
      <c r="CF74" s="23" t="s">
        <v>41</v>
      </c>
      <c r="CG74" s="23" t="s">
        <v>42</v>
      </c>
      <c r="CH74" s="23" t="s">
        <v>53</v>
      </c>
      <c r="CI74" s="20" t="s">
        <v>32</v>
      </c>
      <c r="CJ74" s="23" t="s">
        <v>51</v>
      </c>
      <c r="CK74" s="23" t="s">
        <v>52</v>
      </c>
      <c r="CM74" s="40"/>
      <c r="CP74" s="23" t="s">
        <v>32</v>
      </c>
      <c r="CQ74" s="23" t="s">
        <v>33</v>
      </c>
      <c r="CR74" s="23" t="s">
        <v>34</v>
      </c>
      <c r="CS74" s="23" t="s">
        <v>35</v>
      </c>
      <c r="CT74" s="23" t="s">
        <v>36</v>
      </c>
      <c r="CU74" s="23" t="s">
        <v>37</v>
      </c>
      <c r="CV74" s="23" t="s">
        <v>39</v>
      </c>
      <c r="CW74" s="23" t="s">
        <v>40</v>
      </c>
      <c r="CX74" s="23" t="s">
        <v>41</v>
      </c>
      <c r="CY74" s="23" t="s">
        <v>42</v>
      </c>
      <c r="CZ74" s="23" t="s">
        <v>53</v>
      </c>
      <c r="DA74" s="20" t="s">
        <v>32</v>
      </c>
      <c r="DB74" s="23" t="s">
        <v>51</v>
      </c>
      <c r="DC74" s="23" t="s">
        <v>52</v>
      </c>
      <c r="DE74" s="40"/>
      <c r="DH74" s="23" t="s">
        <v>32</v>
      </c>
      <c r="DI74" s="23" t="s">
        <v>33</v>
      </c>
      <c r="DJ74" s="23" t="s">
        <v>34</v>
      </c>
      <c r="DK74" s="23" t="s">
        <v>35</v>
      </c>
      <c r="DL74" s="23" t="s">
        <v>36</v>
      </c>
      <c r="DM74" s="23" t="s">
        <v>37</v>
      </c>
      <c r="DN74" s="23" t="s">
        <v>39</v>
      </c>
      <c r="DO74" s="23" t="s">
        <v>40</v>
      </c>
      <c r="DP74" s="23" t="s">
        <v>41</v>
      </c>
      <c r="DQ74" s="23" t="s">
        <v>42</v>
      </c>
      <c r="DR74" s="23" t="s">
        <v>53</v>
      </c>
      <c r="DS74" s="20" t="s">
        <v>32</v>
      </c>
      <c r="DT74" s="23" t="s">
        <v>51</v>
      </c>
      <c r="DU74" s="23" t="s">
        <v>52</v>
      </c>
    </row>
    <row r="75" spans="1:125" s="21" customFormat="1" x14ac:dyDescent="0.35">
      <c r="A75" s="22" t="s">
        <v>38</v>
      </c>
      <c r="C75" s="8" t="s">
        <v>11</v>
      </c>
      <c r="D75" s="24">
        <f ca="1">D67+D69*F63/100-P61*F63^2/20000</f>
        <v>-17.484537500000002</v>
      </c>
      <c r="E75" s="24">
        <f ca="1">E67+E69*F63/100-P62*F63^2/20000</f>
        <v>-10.712025000000001</v>
      </c>
      <c r="F75" s="24">
        <f ca="1">F67-(F67-F68)/P60*F63/100</f>
        <v>9.6507765957446807</v>
      </c>
      <c r="G75" s="24">
        <f ca="1">G67-(G67-G68)/P60*F63/100</f>
        <v>1.1032446808510639</v>
      </c>
      <c r="H75" s="24">
        <f ca="1">H67-(H67-H68)/P60*F63/100</f>
        <v>0.12557446808510639</v>
      </c>
      <c r="I75" s="24">
        <f ca="1">I67-(I67-I68)/P60*F63/100</f>
        <v>0.18558510638297873</v>
      </c>
      <c r="J75" s="24">
        <f ca="1">(ABS(F75)+ABS(H75))*SIGN(F75)</f>
        <v>9.7763510638297877</v>
      </c>
      <c r="K75" s="24">
        <f ca="1">(ABS(G75)+ABS(I75))*SIGN(G75)</f>
        <v>1.2888297872340426</v>
      </c>
      <c r="L75" s="24">
        <f ca="1">(ABS(J75)+0.3*ABS(K75))*SIGN(J75)</f>
        <v>10.163</v>
      </c>
      <c r="M75" s="24">
        <f t="shared" ref="M75:M78" ca="1" si="175">(ABS(K75)+0.3*ABS(J75))*SIGN(K75)</f>
        <v>4.2217351063829787</v>
      </c>
      <c r="N75" s="24">
        <f ca="1">IF($C$2&lt;=$C$3,L75,M75)</f>
        <v>10.163</v>
      </c>
      <c r="O75" s="24">
        <f ca="1">D75</f>
        <v>-17.484537500000002</v>
      </c>
      <c r="P75" s="24">
        <f ca="1">E75+N75</f>
        <v>-0.54902500000000032</v>
      </c>
      <c r="Q75" s="24">
        <f ca="1">E75-N75</f>
        <v>-20.875025000000001</v>
      </c>
      <c r="S75" s="35" t="s">
        <v>38</v>
      </c>
      <c r="U75" s="8" t="s">
        <v>11</v>
      </c>
      <c r="V75" s="24">
        <f ca="1">V67+V69*X63/100-AH61*X63^2/20000</f>
        <v>-11.603637500000001</v>
      </c>
      <c r="W75" s="24">
        <f ca="1">W67+W69*X63/100-AH62*X63^2/20000</f>
        <v>-7.1127249999999993</v>
      </c>
      <c r="X75" s="24">
        <f ca="1">X67-(X67-X68)/AH60*X63/100</f>
        <v>10.851618421052631</v>
      </c>
      <c r="Y75" s="24">
        <f ca="1">Y67-(Y67-Y68)/AH60*X63/100</f>
        <v>1.2405657894736843</v>
      </c>
      <c r="Z75" s="24">
        <f ca="1">Z67-(Z67-Z68)/AH60*X63/100</f>
        <v>0.14196052631578948</v>
      </c>
      <c r="AA75" s="24">
        <f ca="1">AA67-(AA67-AA68)/AH60*X63/100</f>
        <v>0.2082763157894737</v>
      </c>
      <c r="AB75" s="24">
        <f ca="1">(ABS(X75)+ABS(Z75))*SIGN(X75)</f>
        <v>10.993578947368421</v>
      </c>
      <c r="AC75" s="24">
        <f ca="1">(ABS(Y75)+ABS(AA75))*SIGN(Y75)</f>
        <v>1.4488421052631582</v>
      </c>
      <c r="AD75" s="24">
        <f ca="1">(ABS(AB75)+0.3*ABS(AC75))*SIGN(AB75)</f>
        <v>11.428231578947369</v>
      </c>
      <c r="AE75" s="24">
        <f t="shared" ref="AE75:AE78" ca="1" si="176">(ABS(AC75)+0.3*ABS(AB75))*SIGN(AC75)</f>
        <v>4.7469157894736842</v>
      </c>
      <c r="AF75" s="24">
        <f ca="1">IF($C$2&lt;=$C$3,AD75,AE75)</f>
        <v>11.428231578947369</v>
      </c>
      <c r="AG75" s="24">
        <f ca="1">V75</f>
        <v>-11.603637500000001</v>
      </c>
      <c r="AH75" s="24">
        <f ca="1">W75+AF75</f>
        <v>4.3155065789473692</v>
      </c>
      <c r="AI75" s="24">
        <f ca="1">W75-AF75</f>
        <v>-18.540956578947366</v>
      </c>
      <c r="AK75" s="35" t="s">
        <v>38</v>
      </c>
      <c r="AM75" s="8" t="s">
        <v>11</v>
      </c>
      <c r="AN75" s="24">
        <f ca="1">AN67+AN69*AP63/100-AZ61*AP63^2/20000</f>
        <v>-20.287924999999998</v>
      </c>
      <c r="AO75" s="24">
        <f ca="1">AO67+AO69*AP63/100-AZ62*AP63^2/20000</f>
        <v>-12.206550000000002</v>
      </c>
      <c r="AP75" s="24">
        <f ca="1">AP67-(AP67-AP68)/AZ60*AP63/100</f>
        <v>13.314</v>
      </c>
      <c r="AQ75" s="24">
        <f ca="1">AQ67-(AQ67-AQ68)/AZ60*AP63/100</f>
        <v>1.5294000000000001</v>
      </c>
      <c r="AR75" s="24">
        <f ca="1">AR67-(AR67-AR68)/AZ60*AP63/100</f>
        <v>0.17630000000000001</v>
      </c>
      <c r="AS75" s="24">
        <f ca="1">AS67-(AS67-AS68)/AZ60*AP63/100</f>
        <v>0.25894999999999996</v>
      </c>
      <c r="AT75" s="24">
        <f ca="1">(ABS(AP75)+ABS(AR75))*SIGN(AP75)</f>
        <v>13.4903</v>
      </c>
      <c r="AU75" s="24">
        <f ca="1">(ABS(AQ75)+ABS(AS75))*SIGN(AQ75)</f>
        <v>1.7883500000000001</v>
      </c>
      <c r="AV75" s="24">
        <f ca="1">(ABS(AT75)+0.3*ABS(AU75))*SIGN(AT75)</f>
        <v>14.026805</v>
      </c>
      <c r="AW75" s="24">
        <f t="shared" ref="AW75:AW78" ca="1" si="177">(ABS(AU75)+0.3*ABS(AT75))*SIGN(AU75)</f>
        <v>5.8354400000000002</v>
      </c>
      <c r="AX75" s="24">
        <f ca="1">IF($C$2&lt;=$C$3,AV75,AW75)</f>
        <v>14.026805</v>
      </c>
      <c r="AY75" s="24">
        <f ca="1">AN75</f>
        <v>-20.287924999999998</v>
      </c>
      <c r="AZ75" s="24">
        <f ca="1">AO75+AX75</f>
        <v>1.8202549999999977</v>
      </c>
      <c r="BA75" s="24">
        <f ca="1">AO75-AX75</f>
        <v>-26.233355000000003</v>
      </c>
      <c r="BC75" s="35" t="s">
        <v>38</v>
      </c>
      <c r="BE75" s="8" t="s">
        <v>11</v>
      </c>
      <c r="BF75" s="24">
        <f ca="1">BF67+BF69*BH63/100-BR61*BH63^2/20000</f>
        <v>-36.577150000000003</v>
      </c>
      <c r="BG75" s="24">
        <f ca="1">BG67+BG69*BH63/100-BR62*BH63^2/20000</f>
        <v>-21.7833875</v>
      </c>
      <c r="BH75" s="24">
        <f ca="1">BH67-(BH67-BH68)/BR60*BH63/100</f>
        <v>50.220515625000004</v>
      </c>
      <c r="BI75" s="24">
        <f ca="1">BI67-(BI67-BI68)/BR60*BH63/100</f>
        <v>5.7261562499999998</v>
      </c>
      <c r="BJ75" s="24">
        <f ca="1">BJ67-(BJ67-BJ68)/BR60*BH63/100</f>
        <v>0.65109375000000003</v>
      </c>
      <c r="BK75" s="24">
        <f ca="1">BK67-(BK67-BK68)/BR60*BH63/100</f>
        <v>0.9579375</v>
      </c>
      <c r="BL75" s="24">
        <f ca="1">(ABS(BH75)+ABS(BJ75))*SIGN(BH75)</f>
        <v>50.871609375000006</v>
      </c>
      <c r="BM75" s="24">
        <f ca="1">(ABS(BI75)+ABS(BK75))*SIGN(BI75)</f>
        <v>6.6840937499999997</v>
      </c>
      <c r="BN75" s="24">
        <f ca="1">(ABS(BL75)+0.3*ABS(BM75))*SIGN(BL75)</f>
        <v>52.876837500000008</v>
      </c>
      <c r="BO75" s="24">
        <f t="shared" ref="BO75:BO78" ca="1" si="178">(ABS(BM75)+0.3*ABS(BL75))*SIGN(BM75)</f>
        <v>21.945576562500001</v>
      </c>
      <c r="BP75" s="24">
        <f ca="1">IF($C$2&lt;=$C$3,BN75,BO75)</f>
        <v>52.876837500000008</v>
      </c>
      <c r="BQ75" s="24">
        <f ca="1">BF75</f>
        <v>-36.577150000000003</v>
      </c>
      <c r="BR75" s="24">
        <f ca="1">BG75+BP75</f>
        <v>31.093450000000008</v>
      </c>
      <c r="BS75" s="24">
        <f ca="1">BG75-BP75</f>
        <v>-74.660225000000011</v>
      </c>
      <c r="BU75" s="35" t="s">
        <v>38</v>
      </c>
      <c r="BW75" s="8" t="s">
        <v>11</v>
      </c>
      <c r="BX75" s="24">
        <f ca="1">BX67+BX69*BZ63/100-CJ61*BZ63^2/20000</f>
        <v>-38.639450000000004</v>
      </c>
      <c r="BY75" s="24">
        <f ca="1">BY67+BY69*BZ63/100-CJ62*BZ63^2/20000</f>
        <v>-23.159487500000004</v>
      </c>
      <c r="BZ75" s="24">
        <f ca="1">BZ67-(BZ67-BZ68)/CJ60*BZ63/100</f>
        <v>76.724249999999998</v>
      </c>
      <c r="CA75" s="24">
        <f ca="1">CA67-(CA67-CA68)/CJ60*BZ63/100</f>
        <v>8.7819166666666657</v>
      </c>
      <c r="CB75" s="24">
        <f ca="1">CB67-(CB67-CB68)/CJ60*BZ63/100</f>
        <v>1.0048333333333332</v>
      </c>
      <c r="CC75" s="24">
        <f ca="1">CC67-(CC67-CC68)/CJ60*BZ63/100</f>
        <v>1.4780833333333334</v>
      </c>
      <c r="CD75" s="24">
        <f ca="1">(ABS(BZ75)+ABS(CB75))*SIGN(BZ75)</f>
        <v>77.729083333333335</v>
      </c>
      <c r="CE75" s="24">
        <f ca="1">(ABS(CA75)+ABS(CC75))*SIGN(CA75)</f>
        <v>10.26</v>
      </c>
      <c r="CF75" s="24">
        <f ca="1">(ABS(CD75)+0.3*ABS(CE75))*SIGN(CD75)</f>
        <v>80.807083333333338</v>
      </c>
      <c r="CG75" s="24">
        <f t="shared" ref="CG75:CG78" ca="1" si="179">(ABS(CE75)+0.3*ABS(CD75))*SIGN(CE75)</f>
        <v>33.578724999999999</v>
      </c>
      <c r="CH75" s="24">
        <f ca="1">IF($C$2&lt;=$C$3,CF75,CG75)</f>
        <v>80.807083333333338</v>
      </c>
      <c r="CI75" s="24">
        <f ca="1">BX75</f>
        <v>-38.639450000000004</v>
      </c>
      <c r="CJ75" s="24">
        <f ca="1">BY75+CH75</f>
        <v>57.647595833333334</v>
      </c>
      <c r="CK75" s="24">
        <f ca="1">BY75-CH75</f>
        <v>-103.96657083333335</v>
      </c>
      <c r="CM75" s="35" t="s">
        <v>38</v>
      </c>
      <c r="CO75" s="8" t="s">
        <v>11</v>
      </c>
      <c r="CP75" s="24">
        <f ca="1">CP67+CP69*CR63/100-DB61*CR63^2/20000</f>
        <v>-3.4794499999999977</v>
      </c>
      <c r="CQ75" s="24">
        <f ca="1">CQ67+CQ69*CR63/100-DB62*CR63^2/20000</f>
        <v>-2.2005874999999993</v>
      </c>
      <c r="CR75" s="24">
        <f ca="1">CR67-(CR67-CR68)/DB60*CR63/100</f>
        <v>61.899861111111107</v>
      </c>
      <c r="CS75" s="24">
        <f ca="1">CS67-(CS67-CS68)/DB60*CR63/100</f>
        <v>7.0587777777777783</v>
      </c>
      <c r="CT75" s="24">
        <f ca="1">CT67-(CT67-CT68)/DB60*CR63/100</f>
        <v>0.80369444444444438</v>
      </c>
      <c r="CU75" s="24">
        <f ca="1">CU67-(CU67-CU68)/DB60*CR63/100</f>
        <v>1.1819999999999999</v>
      </c>
      <c r="CV75" s="24">
        <f ca="1">(ABS(CR75)+ABS(CT75))*SIGN(CR75)</f>
        <v>62.703555555555553</v>
      </c>
      <c r="CW75" s="24">
        <f ca="1">(ABS(CS75)+ABS(CU75))*SIGN(CS75)</f>
        <v>8.2407777777777778</v>
      </c>
      <c r="CX75" s="24">
        <f ca="1">(ABS(CV75)+0.3*ABS(CW75))*SIGN(CV75)</f>
        <v>65.175788888888889</v>
      </c>
      <c r="CY75" s="24">
        <f t="shared" ref="CY75:CY78" ca="1" si="180">(ABS(CW75)+0.3*ABS(CV75))*SIGN(CW75)</f>
        <v>27.051844444444441</v>
      </c>
      <c r="CZ75" s="24">
        <f ca="1">IF($C$2&lt;=$C$3,CX75,CY75)</f>
        <v>65.175788888888889</v>
      </c>
      <c r="DA75" s="24">
        <f ca="1">CP75</f>
        <v>-3.4794499999999977</v>
      </c>
      <c r="DB75" s="24">
        <f ca="1">CQ75+CZ75</f>
        <v>62.975201388888891</v>
      </c>
      <c r="DC75" s="24">
        <f ca="1">CQ75-CZ75</f>
        <v>-67.376376388888886</v>
      </c>
      <c r="DE75" s="35" t="s">
        <v>38</v>
      </c>
      <c r="DG75" s="8" t="s">
        <v>11</v>
      </c>
      <c r="DH75" s="24">
        <f ca="1">DH67+DH69*DJ63/100-DT61*DJ63^2/20000</f>
        <v>-3.4794499999999977</v>
      </c>
      <c r="DI75" s="24">
        <f ca="1">DI67+DI69*DJ63/100-DT62*DJ63^2/20000</f>
        <v>-2.2005874999999993</v>
      </c>
      <c r="DJ75" s="24">
        <f ca="1">DJ67-(DJ67-DJ68)/DT60*DJ63/100</f>
        <v>61.899861111111107</v>
      </c>
      <c r="DK75" s="24">
        <f ca="1">DK67-(DK67-DK68)/DT60*DJ63/100</f>
        <v>7.0587777777777783</v>
      </c>
      <c r="DL75" s="24">
        <f ca="1">DL67-(DL67-DL68)/DT60*DJ63/100</f>
        <v>0.80369444444444438</v>
      </c>
      <c r="DM75" s="24">
        <f ca="1">DM67-(DM67-DM68)/DT60*DJ63/100</f>
        <v>1.1819999999999999</v>
      </c>
      <c r="DN75" s="24">
        <f ca="1">(ABS(DJ75)+ABS(DL75))*SIGN(DJ75)</f>
        <v>62.703555555555553</v>
      </c>
      <c r="DO75" s="24">
        <f ca="1">(ABS(DK75)+ABS(DM75))*SIGN(DK75)</f>
        <v>8.2407777777777778</v>
      </c>
      <c r="DP75" s="24">
        <f ca="1">(ABS(DN75)+0.3*ABS(DO75))*SIGN(DN75)</f>
        <v>65.175788888888889</v>
      </c>
      <c r="DQ75" s="24">
        <f t="shared" ref="DQ75:DQ78" ca="1" si="181">(ABS(DO75)+0.3*ABS(DN75))*SIGN(DO75)</f>
        <v>27.051844444444441</v>
      </c>
      <c r="DR75" s="24">
        <f ca="1">IF($C$2&lt;=$C$3,DP75,DQ75)</f>
        <v>65.175788888888889</v>
      </c>
      <c r="DS75" s="24">
        <f ca="1">DH75</f>
        <v>-3.4794499999999977</v>
      </c>
      <c r="DT75" s="24">
        <f ca="1">DI75+DR75</f>
        <v>62.975201388888891</v>
      </c>
      <c r="DU75" s="24">
        <f ca="1">DI75-DR75</f>
        <v>-67.376376388888886</v>
      </c>
    </row>
    <row r="76" spans="1:125" s="21" customFormat="1" x14ac:dyDescent="0.35">
      <c r="C76" s="8" t="s">
        <v>10</v>
      </c>
      <c r="D76" s="24">
        <f ca="1">D68-D70*F64/100-P61*F64^2/20000</f>
        <v>-18.017387499999998</v>
      </c>
      <c r="E76" s="24">
        <f ca="1">E68-E70*F64/100-P62*F64^2/20000</f>
        <v>-11.037825</v>
      </c>
      <c r="F76" s="24">
        <f ca="1">F68-(F68-F67)/P60*F63/100</f>
        <v>-9.2757765957446807</v>
      </c>
      <c r="G76" s="24">
        <f ca="1">G68-(G68-G67)/P60*F63/100</f>
        <v>-1.0602446808510637</v>
      </c>
      <c r="H76" s="24">
        <f ca="1">H68-(H68-H67)/P60*F63/100</f>
        <v>-0.12157446808510639</v>
      </c>
      <c r="I76" s="24">
        <f ca="1">I68-(I68-I67)/P60*F63/100</f>
        <v>-0.17858510638297873</v>
      </c>
      <c r="J76" s="24">
        <f t="shared" ref="J76:K78" ca="1" si="182">(ABS(F76)+ABS(H76))*SIGN(F76)</f>
        <v>-9.3973510638297864</v>
      </c>
      <c r="K76" s="24">
        <f t="shared" ca="1" si="182"/>
        <v>-1.2388297872340424</v>
      </c>
      <c r="L76" s="24">
        <f t="shared" ref="L76:L78" ca="1" si="183">(ABS(J76)+0.3*ABS(K76))*SIGN(J76)</f>
        <v>-9.7689999999999984</v>
      </c>
      <c r="M76" s="24">
        <f t="shared" ca="1" si="175"/>
        <v>-4.0580351063829783</v>
      </c>
      <c r="N76" s="24">
        <f ca="1">IF($C$2&lt;=$C$3,L76,M76)</f>
        <v>-9.7689999999999984</v>
      </c>
      <c r="O76" s="24">
        <f t="shared" ref="O76:O78" ca="1" si="184">D76</f>
        <v>-18.017387499999998</v>
      </c>
      <c r="P76" s="24">
        <f t="shared" ref="P76:P78" ca="1" si="185">E76+N76</f>
        <v>-20.806824999999996</v>
      </c>
      <c r="Q76" s="24">
        <f t="shared" ref="Q76:Q78" ca="1" si="186">E76-N76</f>
        <v>-1.2688250000000014</v>
      </c>
      <c r="S76" s="40"/>
      <c r="U76" s="8" t="s">
        <v>10</v>
      </c>
      <c r="V76" s="24">
        <f ca="1">V68-V70*X64/100-AH61*X64^2/20000</f>
        <v>-11.8291375</v>
      </c>
      <c r="W76" s="24">
        <f ca="1">W68-W70*X64/100-AH62*X64^2/20000</f>
        <v>-7.2278249999999993</v>
      </c>
      <c r="X76" s="24">
        <f ca="1">X68-(X68-X67)/AH60*X63/100</f>
        <v>-10.670618421052632</v>
      </c>
      <c r="Y76" s="24">
        <f ca="1">Y68-(Y68-Y67)/AH60*X63/100</f>
        <v>-1.2195657894736842</v>
      </c>
      <c r="Z76" s="24">
        <f ca="1">Z68-(Z68-Z67)/AH60*X63/100</f>
        <v>-0.13896052631578948</v>
      </c>
      <c r="AA76" s="24">
        <f ca="1">AA68-(AA68-AA67)/AH60*X63/100</f>
        <v>-0.2052763157894737</v>
      </c>
      <c r="AB76" s="24">
        <f t="shared" ref="AB76:AC78" ca="1" si="187">(ABS(X76)+ABS(Z76))*SIGN(X76)</f>
        <v>-10.809578947368422</v>
      </c>
      <c r="AC76" s="24">
        <f t="shared" ca="1" si="187"/>
        <v>-1.4248421052631579</v>
      </c>
      <c r="AD76" s="24">
        <f t="shared" ref="AD76:AD78" ca="1" si="188">(ABS(AB76)+0.3*ABS(AC76))*SIGN(AB76)</f>
        <v>-11.23703157894737</v>
      </c>
      <c r="AE76" s="24">
        <f t="shared" ca="1" si="176"/>
        <v>-4.667715789473684</v>
      </c>
      <c r="AF76" s="24">
        <f ca="1">IF($C$2&lt;=$C$3,AD76,AE76)</f>
        <v>-11.23703157894737</v>
      </c>
      <c r="AG76" s="24">
        <f t="shared" ref="AG76:AG78" ca="1" si="189">V76</f>
        <v>-11.8291375</v>
      </c>
      <c r="AH76" s="24">
        <f t="shared" ref="AH76:AH78" ca="1" si="190">W76+AF76</f>
        <v>-18.464856578947369</v>
      </c>
      <c r="AI76" s="24">
        <f t="shared" ref="AI76:AI78" ca="1" si="191">W76-AF76</f>
        <v>4.0092065789473708</v>
      </c>
      <c r="AK76" s="40"/>
      <c r="AM76" s="8" t="s">
        <v>10</v>
      </c>
      <c r="AN76" s="24">
        <f ca="1">AN68-AN70*AP64/100-AZ61*AP64^2/20000</f>
        <v>-18.612924999999997</v>
      </c>
      <c r="AO76" s="24">
        <f ca="1">AO68-AO70*AP64/100-AZ62*AP64^2/20000</f>
        <v>-11.22645</v>
      </c>
      <c r="AP76" s="24">
        <f ca="1">AP68-(AP68-AP67)/AZ60*AP63/100</f>
        <v>-10.716000000000001</v>
      </c>
      <c r="AQ76" s="24">
        <f ca="1">AQ68-(AQ68-AQ67)/AZ60*AP63/100</f>
        <v>-1.2354000000000001</v>
      </c>
      <c r="AR76" s="24">
        <f ca="1">AR68-(AR68-AR67)/AZ60*AP63/100</f>
        <v>-0.14230000000000001</v>
      </c>
      <c r="AS76" s="24">
        <f ca="1">AS68-(AS68-AS67)/AZ60*AP63/100</f>
        <v>-0.20995</v>
      </c>
      <c r="AT76" s="24">
        <f t="shared" ref="AT76:AU78" ca="1" si="192">(ABS(AP76)+ABS(AR76))*SIGN(AP76)</f>
        <v>-10.858300000000002</v>
      </c>
      <c r="AU76" s="24">
        <f t="shared" ca="1" si="192"/>
        <v>-1.4453500000000001</v>
      </c>
      <c r="AV76" s="24">
        <f t="shared" ref="AV76:AV78" ca="1" si="193">(ABS(AT76)+0.3*ABS(AU76))*SIGN(AT76)</f>
        <v>-11.291905000000002</v>
      </c>
      <c r="AW76" s="24">
        <f t="shared" ca="1" si="177"/>
        <v>-4.7028400000000001</v>
      </c>
      <c r="AX76" s="24">
        <f ca="1">IF($C$2&lt;=$C$3,AV76,AW76)</f>
        <v>-11.291905000000002</v>
      </c>
      <c r="AY76" s="24">
        <f t="shared" ref="AY76:AY78" ca="1" si="194">AN76</f>
        <v>-18.612924999999997</v>
      </c>
      <c r="AZ76" s="24">
        <f t="shared" ref="AZ76:AZ78" ca="1" si="195">AO76+AX76</f>
        <v>-22.518355</v>
      </c>
      <c r="BA76" s="24">
        <f t="shared" ref="BA76:BA78" ca="1" si="196">AO76-AX76</f>
        <v>6.5455000000001817E-2</v>
      </c>
      <c r="BC76" s="40"/>
      <c r="BE76" s="8" t="s">
        <v>10</v>
      </c>
      <c r="BF76" s="24">
        <f ca="1">BF68-BF70*BH64/100-BR61*BH64^2/20000</f>
        <v>-8.0209499999999974</v>
      </c>
      <c r="BG76" s="24">
        <f ca="1">BG68-BG70*BH64/100-BR62*BH64^2/20000</f>
        <v>-4.9947874999999993</v>
      </c>
      <c r="BH76" s="24">
        <f ca="1">BH68-(BH68-BH67)/BR60*BH63/100</f>
        <v>-70.525515624999997</v>
      </c>
      <c r="BI76" s="24">
        <f ca="1">BI68-(BI68-BI67)/BR60*BH63/100</f>
        <v>-8.0361562499999994</v>
      </c>
      <c r="BJ76" s="24">
        <f ca="1">BJ68-(BJ68-BJ67)/BR60*BH63/100</f>
        <v>-0.91309375000000004</v>
      </c>
      <c r="BK76" s="24">
        <f ca="1">BK68-(BK68-BK67)/BR60*BH63/100</f>
        <v>-1.3439375</v>
      </c>
      <c r="BL76" s="24">
        <f t="shared" ref="BL76:BM78" ca="1" si="197">(ABS(BH76)+ABS(BJ76))*SIGN(BH76)</f>
        <v>-71.438609374999999</v>
      </c>
      <c r="BM76" s="24">
        <f t="shared" ca="1" si="197"/>
        <v>-9.3800937500000003</v>
      </c>
      <c r="BN76" s="24">
        <f t="shared" ref="BN76:BN78" ca="1" si="198">(ABS(BL76)+0.3*ABS(BM76))*SIGN(BL76)</f>
        <v>-74.252637499999992</v>
      </c>
      <c r="BO76" s="24">
        <f t="shared" ca="1" si="178"/>
        <v>-30.811676562500001</v>
      </c>
      <c r="BP76" s="24">
        <f ca="1">IF($C$2&lt;=$C$3,BN76,BO76)</f>
        <v>-74.252637499999992</v>
      </c>
      <c r="BQ76" s="24">
        <f t="shared" ref="BQ76:BQ78" ca="1" si="199">BF76</f>
        <v>-8.0209499999999974</v>
      </c>
      <c r="BR76" s="24">
        <f t="shared" ref="BR76:BR78" ca="1" si="200">BG76+BP76</f>
        <v>-79.247424999999993</v>
      </c>
      <c r="BS76" s="24">
        <f t="shared" ref="BS76:BS78" ca="1" si="201">BG76-BP76</f>
        <v>69.257849999999991</v>
      </c>
      <c r="BU76" s="40"/>
      <c r="BW76" s="8" t="s">
        <v>10</v>
      </c>
      <c r="BX76" s="24">
        <f ca="1">BX68-BX70*BZ64/100-CJ61*BZ64^2/20000</f>
        <v>-38.886449999999996</v>
      </c>
      <c r="BY76" s="24">
        <f ca="1">BY68-BY70*BZ64/100-CJ62*BZ64^2/20000</f>
        <v>-23.3410875</v>
      </c>
      <c r="BZ76" s="24">
        <f ca="1">BZ68-(BZ68-BZ67)/CJ60*BZ63/100</f>
        <v>-76.883250000000004</v>
      </c>
      <c r="CA76" s="24">
        <f ca="1">CA68-(CA68-CA67)/CJ60*BZ63/100</f>
        <v>-8.7989166666666669</v>
      </c>
      <c r="CB76" s="24">
        <f ca="1">CB68-(CB68-CB67)/CJ60*BZ63/100</f>
        <v>-1.0068333333333332</v>
      </c>
      <c r="CC76" s="24">
        <f ca="1">CC68-(CC68-CC67)/CJ60*BZ63/100</f>
        <v>-1.4810833333333333</v>
      </c>
      <c r="CD76" s="24">
        <f t="shared" ref="CD76:CE78" ca="1" si="202">(ABS(BZ76)+ABS(CB76))*SIGN(BZ76)</f>
        <v>-77.890083333333337</v>
      </c>
      <c r="CE76" s="24">
        <f t="shared" ca="1" si="202"/>
        <v>-10.280000000000001</v>
      </c>
      <c r="CF76" s="24">
        <f t="shared" ref="CF76:CF78" ca="1" si="203">(ABS(CD76)+0.3*ABS(CE76))*SIGN(CD76)</f>
        <v>-80.97408333333334</v>
      </c>
      <c r="CG76" s="24">
        <f t="shared" ca="1" si="179"/>
        <v>-33.647024999999999</v>
      </c>
      <c r="CH76" s="24">
        <f ca="1">IF($C$2&lt;=$C$3,CF76,CG76)</f>
        <v>-80.97408333333334</v>
      </c>
      <c r="CI76" s="24">
        <f t="shared" ref="CI76:CI78" ca="1" si="204">BX76</f>
        <v>-38.886449999999996</v>
      </c>
      <c r="CJ76" s="24">
        <f t="shared" ref="CJ76:CJ78" ca="1" si="205">BY76+CH76</f>
        <v>-104.31517083333334</v>
      </c>
      <c r="CK76" s="24">
        <f t="shared" ref="CK76:CK78" ca="1" si="206">BY76-CH76</f>
        <v>57.632995833333339</v>
      </c>
      <c r="CM76" s="40"/>
      <c r="CO76" s="8" t="s">
        <v>10</v>
      </c>
      <c r="CP76" s="24">
        <f ca="1">CP68-CP70*CR64/100-DB61*CR64^2/20000</f>
        <v>-44.392050000000005</v>
      </c>
      <c r="CQ76" s="24">
        <f ca="1">CQ68-CQ70*CR64/100-DB62*CR64^2/20000</f>
        <v>-26.481387499999997</v>
      </c>
      <c r="CR76" s="24">
        <f ca="1">CR68-(CR68-CR67)/DB60*CR63/100</f>
        <v>-47.33186111111111</v>
      </c>
      <c r="CS76" s="24">
        <f ca="1">CS68-(CS68-CS67)/DB60*CR63/100</f>
        <v>-5.4047777777777775</v>
      </c>
      <c r="CT76" s="24">
        <f ca="1">CT68-(CT68-CT67)/DB60*CR63/100</f>
        <v>-0.61569444444444443</v>
      </c>
      <c r="CU76" s="24">
        <f ca="1">CU68-(CU68-CU67)/DB60*CR63/100</f>
        <v>-0.90599999999999992</v>
      </c>
      <c r="CV76" s="24">
        <f t="shared" ref="CV76:CW78" ca="1" si="207">(ABS(CR76)+ABS(CT76))*SIGN(CR76)</f>
        <v>-47.947555555555553</v>
      </c>
      <c r="CW76" s="24">
        <f t="shared" ca="1" si="207"/>
        <v>-6.3107777777777772</v>
      </c>
      <c r="CX76" s="24">
        <f t="shared" ref="CX76:CX78" ca="1" si="208">(ABS(CV76)+0.3*ABS(CW76))*SIGN(CV76)</f>
        <v>-49.840788888888888</v>
      </c>
      <c r="CY76" s="24">
        <f t="shared" ca="1" si="180"/>
        <v>-20.695044444444441</v>
      </c>
      <c r="CZ76" s="24">
        <f ca="1">IF($C$2&lt;=$C$3,CX76,CY76)</f>
        <v>-49.840788888888888</v>
      </c>
      <c r="DA76" s="24">
        <f t="shared" ref="DA76:DA78" ca="1" si="209">CP76</f>
        <v>-44.392050000000005</v>
      </c>
      <c r="DB76" s="24">
        <f t="shared" ref="DB76:DB78" ca="1" si="210">CQ76+CZ76</f>
        <v>-76.322176388888892</v>
      </c>
      <c r="DC76" s="24">
        <f t="shared" ref="DC76:DC78" ca="1" si="211">CQ76-CZ76</f>
        <v>23.359401388888891</v>
      </c>
      <c r="DE76" s="40"/>
      <c r="DG76" s="8" t="s">
        <v>10</v>
      </c>
      <c r="DH76" s="24">
        <f ca="1">DH68-DH70*DJ64/100-DT61*DJ64^2/20000</f>
        <v>-26.45205</v>
      </c>
      <c r="DI76" s="24">
        <f ca="1">DI68-DI70*DJ64/100-DT62*DJ64^2/20000</f>
        <v>-15.742287499999998</v>
      </c>
      <c r="DJ76" s="24">
        <f ca="1">DJ68-(DJ68-DJ67)/DT60*DJ63/100</f>
        <v>-47.33186111111111</v>
      </c>
      <c r="DK76" s="24">
        <f ca="1">DK68-(DK68-DK67)/DT60*DJ63/100</f>
        <v>-5.4047777777777775</v>
      </c>
      <c r="DL76" s="24">
        <f ca="1">DL68-(DL68-DL67)/DT60*DJ63/100</f>
        <v>-0.61569444444444443</v>
      </c>
      <c r="DM76" s="24">
        <f ca="1">DM68-(DM68-DM67)/DT60*DJ63/100</f>
        <v>-0.90599999999999992</v>
      </c>
      <c r="DN76" s="24">
        <f t="shared" ref="DN76:DO78" ca="1" si="212">(ABS(DJ76)+ABS(DL76))*SIGN(DJ76)</f>
        <v>-47.947555555555553</v>
      </c>
      <c r="DO76" s="24">
        <f t="shared" ca="1" si="212"/>
        <v>-6.3107777777777772</v>
      </c>
      <c r="DP76" s="24">
        <f t="shared" ref="DP76:DP78" ca="1" si="213">(ABS(DN76)+0.3*ABS(DO76))*SIGN(DN76)</f>
        <v>-49.840788888888888</v>
      </c>
      <c r="DQ76" s="24">
        <f t="shared" ca="1" si="181"/>
        <v>-20.695044444444441</v>
      </c>
      <c r="DR76" s="24">
        <f ca="1">IF($C$2&lt;=$C$3,DP76,DQ76)</f>
        <v>-49.840788888888888</v>
      </c>
      <c r="DS76" s="24">
        <f t="shared" ref="DS76:DS78" ca="1" si="214">DH76</f>
        <v>-26.45205</v>
      </c>
      <c r="DT76" s="24">
        <f t="shared" ref="DT76:DT78" ca="1" si="215">DI76+DR76</f>
        <v>-65.583076388888884</v>
      </c>
      <c r="DU76" s="24">
        <f t="shared" ref="DU76:DU78" ca="1" si="216">DI76-DR76</f>
        <v>34.098501388888891</v>
      </c>
    </row>
    <row r="77" spans="1:125" s="21" customFormat="1" x14ac:dyDescent="0.35">
      <c r="C77" s="8" t="s">
        <v>9</v>
      </c>
      <c r="D77" s="24">
        <f ca="1">D69-P61*F63/100</f>
        <v>26.5215</v>
      </c>
      <c r="E77" s="24">
        <f ca="1">E69-P62*F63/100</f>
        <v>16.25</v>
      </c>
      <c r="F77" s="24">
        <f t="shared" ref="F77:I78" ca="1" si="217">F69</f>
        <v>-4.3019999999999996</v>
      </c>
      <c r="G77" s="24">
        <f t="shared" ca="1" si="217"/>
        <v>-0.49199999999999999</v>
      </c>
      <c r="H77" s="24">
        <f t="shared" ca="1" si="217"/>
        <v>-5.6000000000000001E-2</v>
      </c>
      <c r="I77" s="24">
        <f t="shared" ca="1" si="217"/>
        <v>-8.3000000000000004E-2</v>
      </c>
      <c r="J77" s="24">
        <f t="shared" ca="1" si="182"/>
        <v>-4.3579999999999997</v>
      </c>
      <c r="K77" s="24">
        <f t="shared" ca="1" si="182"/>
        <v>-0.57499999999999996</v>
      </c>
      <c r="L77" s="24">
        <f t="shared" ca="1" si="183"/>
        <v>-4.5305</v>
      </c>
      <c r="M77" s="24">
        <f t="shared" ca="1" si="175"/>
        <v>-1.8823999999999999</v>
      </c>
      <c r="N77" s="24">
        <f ca="1">IF($C$2&lt;=$C$3,L77,M77)</f>
        <v>-4.5305</v>
      </c>
      <c r="O77" s="24">
        <f t="shared" ca="1" si="184"/>
        <v>26.5215</v>
      </c>
      <c r="P77" s="24">
        <f t="shared" ca="1" si="185"/>
        <v>11.7195</v>
      </c>
      <c r="Q77" s="24">
        <f t="shared" ca="1" si="186"/>
        <v>20.7805</v>
      </c>
      <c r="S77" s="40"/>
      <c r="U77" s="8" t="s">
        <v>9</v>
      </c>
      <c r="V77" s="24">
        <f ca="1">V69-AH61*X63/100</f>
        <v>21.127499999999998</v>
      </c>
      <c r="W77" s="24">
        <f ca="1">W69-AH62*X63/100</f>
        <v>12.952</v>
      </c>
      <c r="X77" s="24">
        <f t="shared" ref="X77:AA78" ca="1" si="218">X69</f>
        <v>-6.149</v>
      </c>
      <c r="Y77" s="24">
        <f t="shared" ca="1" si="218"/>
        <v>-0.70299999999999996</v>
      </c>
      <c r="Z77" s="24">
        <f t="shared" ca="1" si="218"/>
        <v>-0.08</v>
      </c>
      <c r="AA77" s="24">
        <f t="shared" ca="1" si="218"/>
        <v>-0.11799999999999999</v>
      </c>
      <c r="AB77" s="24">
        <f t="shared" ca="1" si="187"/>
        <v>-6.2290000000000001</v>
      </c>
      <c r="AC77" s="24">
        <f t="shared" ca="1" si="187"/>
        <v>-0.82099999999999995</v>
      </c>
      <c r="AD77" s="24">
        <f t="shared" ca="1" si="188"/>
        <v>-6.4752999999999998</v>
      </c>
      <c r="AE77" s="24">
        <f t="shared" ca="1" si="176"/>
        <v>-2.6897000000000002</v>
      </c>
      <c r="AF77" s="24">
        <f ca="1">IF($C$2&lt;=$C$3,AD77,AE77)</f>
        <v>-6.4752999999999998</v>
      </c>
      <c r="AG77" s="24">
        <f t="shared" ca="1" si="189"/>
        <v>21.127499999999998</v>
      </c>
      <c r="AH77" s="24">
        <f t="shared" ca="1" si="190"/>
        <v>6.4767000000000001</v>
      </c>
      <c r="AI77" s="24">
        <f t="shared" ca="1" si="191"/>
        <v>19.427299999999999</v>
      </c>
      <c r="AK77" s="40"/>
      <c r="AM77" s="8" t="s">
        <v>9</v>
      </c>
      <c r="AN77" s="24">
        <f ca="1">AN69-AZ61*AP63/100</f>
        <v>49.030999999999999</v>
      </c>
      <c r="AO77" s="24">
        <f ca="1">AO69-AZ62*AP63/100</f>
        <v>29.522999999999996</v>
      </c>
      <c r="AP77" s="24">
        <f t="shared" ref="AP77:AS78" ca="1" si="219">AP69</f>
        <v>-8.8989999999999991</v>
      </c>
      <c r="AQ77" s="24">
        <f t="shared" ca="1" si="219"/>
        <v>-1.024</v>
      </c>
      <c r="AR77" s="24">
        <f t="shared" ca="1" si="219"/>
        <v>-0.11799999999999999</v>
      </c>
      <c r="AS77" s="24">
        <f t="shared" ca="1" si="219"/>
        <v>-0.17299999999999999</v>
      </c>
      <c r="AT77" s="24">
        <f t="shared" ca="1" si="192"/>
        <v>-9.0169999999999995</v>
      </c>
      <c r="AU77" s="24">
        <f t="shared" ca="1" si="192"/>
        <v>-1.1970000000000001</v>
      </c>
      <c r="AV77" s="24">
        <f t="shared" ca="1" si="193"/>
        <v>-9.3760999999999992</v>
      </c>
      <c r="AW77" s="24">
        <f t="shared" ca="1" si="177"/>
        <v>-3.9020999999999999</v>
      </c>
      <c r="AX77" s="24">
        <f ca="1">IF($C$2&lt;=$C$3,AV77,AW77)</f>
        <v>-9.3760999999999992</v>
      </c>
      <c r="AY77" s="24">
        <f t="shared" ca="1" si="194"/>
        <v>49.030999999999999</v>
      </c>
      <c r="AZ77" s="24">
        <f t="shared" ca="1" si="195"/>
        <v>20.146899999999995</v>
      </c>
      <c r="BA77" s="24">
        <f t="shared" ca="1" si="196"/>
        <v>38.899099999999997</v>
      </c>
      <c r="BC77" s="40"/>
      <c r="BE77" s="8" t="s">
        <v>9</v>
      </c>
      <c r="BF77" s="24">
        <f ca="1">BF69-BR61*BH63/100</f>
        <v>81.801999999999992</v>
      </c>
      <c r="BG77" s="24">
        <f ca="1">BG69-BR62*BH63/100</f>
        <v>48.918499999999995</v>
      </c>
      <c r="BH77" s="24">
        <f t="shared" ref="BH77:BK78" ca="1" si="220">BH69</f>
        <v>-41.637</v>
      </c>
      <c r="BI77" s="24">
        <f t="shared" ca="1" si="220"/>
        <v>-4.7450000000000001</v>
      </c>
      <c r="BJ77" s="24">
        <f t="shared" ca="1" si="220"/>
        <v>-0.53900000000000003</v>
      </c>
      <c r="BK77" s="24">
        <f t="shared" ca="1" si="220"/>
        <v>-0.79400000000000004</v>
      </c>
      <c r="BL77" s="24">
        <f t="shared" ca="1" si="197"/>
        <v>-42.176000000000002</v>
      </c>
      <c r="BM77" s="24">
        <f t="shared" ca="1" si="197"/>
        <v>-5.5389999999999997</v>
      </c>
      <c r="BN77" s="24">
        <f t="shared" ca="1" si="198"/>
        <v>-43.837700000000005</v>
      </c>
      <c r="BO77" s="24">
        <f t="shared" ca="1" si="178"/>
        <v>-18.191800000000001</v>
      </c>
      <c r="BP77" s="24">
        <f ca="1">IF($C$2&lt;=$C$3,BN77,BO77)</f>
        <v>-43.837700000000005</v>
      </c>
      <c r="BQ77" s="24">
        <f t="shared" ca="1" si="199"/>
        <v>81.801999999999992</v>
      </c>
      <c r="BR77" s="24">
        <f t="shared" ca="1" si="200"/>
        <v>5.0807999999999893</v>
      </c>
      <c r="BS77" s="24">
        <f t="shared" ca="1" si="201"/>
        <v>92.756200000000007</v>
      </c>
      <c r="BU77" s="40"/>
      <c r="BW77" s="8" t="s">
        <v>9</v>
      </c>
      <c r="BX77" s="24">
        <f ca="1">BX69-CJ61*BZ63/100</f>
        <v>92.26</v>
      </c>
      <c r="BY77" s="24">
        <f ca="1">BY69-CJ62*BZ63/100</f>
        <v>55.3005</v>
      </c>
      <c r="BZ77" s="24">
        <f t="shared" ref="BZ77:CC78" ca="1" si="221">BZ69</f>
        <v>-43.887999999999998</v>
      </c>
      <c r="CA77" s="24">
        <f t="shared" ca="1" si="221"/>
        <v>-5.0229999999999997</v>
      </c>
      <c r="CB77" s="24">
        <f t="shared" ca="1" si="221"/>
        <v>-0.57499999999999996</v>
      </c>
      <c r="CC77" s="24">
        <f t="shared" ca="1" si="221"/>
        <v>-0.84499999999999997</v>
      </c>
      <c r="CD77" s="24">
        <f t="shared" ca="1" si="202"/>
        <v>-44.463000000000001</v>
      </c>
      <c r="CE77" s="24">
        <f t="shared" ca="1" si="202"/>
        <v>-5.8679999999999994</v>
      </c>
      <c r="CF77" s="24">
        <f t="shared" ca="1" si="203"/>
        <v>-46.223399999999998</v>
      </c>
      <c r="CG77" s="24">
        <f t="shared" ca="1" si="179"/>
        <v>-19.206900000000001</v>
      </c>
      <c r="CH77" s="24">
        <f ca="1">IF($C$2&lt;=$C$3,CF77,CG77)</f>
        <v>-46.223399999999998</v>
      </c>
      <c r="CI77" s="24">
        <f t="shared" ca="1" si="204"/>
        <v>92.26</v>
      </c>
      <c r="CJ77" s="24">
        <f t="shared" ca="1" si="205"/>
        <v>9.0771000000000015</v>
      </c>
      <c r="CK77" s="24">
        <f t="shared" ca="1" si="206"/>
        <v>101.5239</v>
      </c>
      <c r="CM77" s="40"/>
      <c r="CO77" s="8" t="s">
        <v>9</v>
      </c>
      <c r="CP77" s="24">
        <f ca="1">CP69-DB61*CR63/100</f>
        <v>68.580000000000013</v>
      </c>
      <c r="CQ77" s="24">
        <f ca="1">CQ69-DB62*CR63/100</f>
        <v>41.194500000000005</v>
      </c>
      <c r="CR77" s="24">
        <f t="shared" ref="CR77:CU78" ca="1" si="222">CR69</f>
        <v>-37.665999999999997</v>
      </c>
      <c r="CS77" s="24">
        <f t="shared" ca="1" si="222"/>
        <v>-4.298</v>
      </c>
      <c r="CT77" s="24">
        <f t="shared" ca="1" si="222"/>
        <v>-0.48899999999999999</v>
      </c>
      <c r="CU77" s="24">
        <f t="shared" ca="1" si="222"/>
        <v>-0.72</v>
      </c>
      <c r="CV77" s="24">
        <f t="shared" ca="1" si="207"/>
        <v>-38.154999999999994</v>
      </c>
      <c r="CW77" s="24">
        <f t="shared" ca="1" si="207"/>
        <v>-5.0179999999999998</v>
      </c>
      <c r="CX77" s="24">
        <f t="shared" ca="1" si="208"/>
        <v>-39.660399999999996</v>
      </c>
      <c r="CY77" s="24">
        <f t="shared" ca="1" si="180"/>
        <v>-16.464499999999997</v>
      </c>
      <c r="CZ77" s="24">
        <f ca="1">IF($C$2&lt;=$C$3,CX77,CY77)</f>
        <v>-39.660399999999996</v>
      </c>
      <c r="DA77" s="24">
        <f t="shared" ca="1" si="209"/>
        <v>68.580000000000013</v>
      </c>
      <c r="DB77" s="24">
        <f t="shared" ca="1" si="210"/>
        <v>1.5341000000000093</v>
      </c>
      <c r="DC77" s="24">
        <f t="shared" ca="1" si="211"/>
        <v>80.854900000000001</v>
      </c>
      <c r="DE77" s="40"/>
      <c r="DG77" s="8" t="s">
        <v>9</v>
      </c>
      <c r="DH77" s="24">
        <f ca="1">DH69-DT61*DJ63/100</f>
        <v>68.580000000000013</v>
      </c>
      <c r="DI77" s="24">
        <f ca="1">DI69-DT62*DJ63/100</f>
        <v>41.194500000000005</v>
      </c>
      <c r="DJ77" s="24">
        <f t="shared" ref="DJ77:DM78" ca="1" si="223">DJ69</f>
        <v>-37.665999999999997</v>
      </c>
      <c r="DK77" s="24">
        <f t="shared" ca="1" si="223"/>
        <v>-4.298</v>
      </c>
      <c r="DL77" s="24">
        <f t="shared" ca="1" si="223"/>
        <v>-0.48899999999999999</v>
      </c>
      <c r="DM77" s="24">
        <f t="shared" ca="1" si="223"/>
        <v>-0.72</v>
      </c>
      <c r="DN77" s="24">
        <f t="shared" ca="1" si="212"/>
        <v>-38.154999999999994</v>
      </c>
      <c r="DO77" s="24">
        <f t="shared" ca="1" si="212"/>
        <v>-5.0179999999999998</v>
      </c>
      <c r="DP77" s="24">
        <f t="shared" ca="1" si="213"/>
        <v>-39.660399999999996</v>
      </c>
      <c r="DQ77" s="24">
        <f t="shared" ca="1" si="181"/>
        <v>-16.464499999999997</v>
      </c>
      <c r="DR77" s="24">
        <f ca="1">IF($C$2&lt;=$C$3,DP77,DQ77)</f>
        <v>-39.660399999999996</v>
      </c>
      <c r="DS77" s="24">
        <f t="shared" ca="1" si="214"/>
        <v>68.580000000000013</v>
      </c>
      <c r="DT77" s="24">
        <f t="shared" ca="1" si="215"/>
        <v>1.5341000000000093</v>
      </c>
      <c r="DU77" s="24">
        <f t="shared" ca="1" si="216"/>
        <v>80.854900000000001</v>
      </c>
    </row>
    <row r="78" spans="1:125" s="21" customFormat="1" x14ac:dyDescent="0.35">
      <c r="C78" s="8" t="s">
        <v>8</v>
      </c>
      <c r="D78" s="24">
        <f ca="1">D70+P61*F64/100</f>
        <v>-26.762499999999999</v>
      </c>
      <c r="E78" s="24">
        <f ca="1">E70+P62*F64/100</f>
        <v>-16.398</v>
      </c>
      <c r="F78" s="24">
        <f t="shared" ca="1" si="217"/>
        <v>-4.3019999999999996</v>
      </c>
      <c r="G78" s="24">
        <f t="shared" ca="1" si="217"/>
        <v>-0.49199999999999999</v>
      </c>
      <c r="H78" s="24">
        <f t="shared" ca="1" si="217"/>
        <v>-5.6000000000000001E-2</v>
      </c>
      <c r="I78" s="24">
        <f t="shared" ca="1" si="217"/>
        <v>-8.3000000000000004E-2</v>
      </c>
      <c r="J78" s="24">
        <f t="shared" ca="1" si="182"/>
        <v>-4.3579999999999997</v>
      </c>
      <c r="K78" s="24">
        <f t="shared" ca="1" si="182"/>
        <v>-0.57499999999999996</v>
      </c>
      <c r="L78" s="24">
        <f t="shared" ca="1" si="183"/>
        <v>-4.5305</v>
      </c>
      <c r="M78" s="24">
        <f t="shared" ca="1" si="175"/>
        <v>-1.8823999999999999</v>
      </c>
      <c r="N78" s="24">
        <f ca="1">IF($C$2&lt;=$C$3,L78,M78)</f>
        <v>-4.5305</v>
      </c>
      <c r="O78" s="24">
        <f t="shared" ca="1" si="184"/>
        <v>-26.762499999999999</v>
      </c>
      <c r="P78" s="24">
        <f t="shared" ca="1" si="185"/>
        <v>-20.9285</v>
      </c>
      <c r="Q78" s="24">
        <f t="shared" ca="1" si="186"/>
        <v>-11.8675</v>
      </c>
      <c r="S78" s="40"/>
      <c r="U78" s="8" t="s">
        <v>8</v>
      </c>
      <c r="V78" s="24">
        <f ca="1">V70+AH61*X64/100</f>
        <v>-21.2575</v>
      </c>
      <c r="W78" s="24">
        <f ca="1">W70+AH62*X64/100</f>
        <v>-13.018000000000001</v>
      </c>
      <c r="X78" s="24">
        <f t="shared" ca="1" si="218"/>
        <v>-6.149</v>
      </c>
      <c r="Y78" s="24">
        <f t="shared" ca="1" si="218"/>
        <v>-0.70299999999999996</v>
      </c>
      <c r="Z78" s="24">
        <f t="shared" ca="1" si="218"/>
        <v>-0.08</v>
      </c>
      <c r="AA78" s="24">
        <f t="shared" ca="1" si="218"/>
        <v>-0.11799999999999999</v>
      </c>
      <c r="AB78" s="24">
        <f t="shared" ca="1" si="187"/>
        <v>-6.2290000000000001</v>
      </c>
      <c r="AC78" s="24">
        <f t="shared" ca="1" si="187"/>
        <v>-0.82099999999999995</v>
      </c>
      <c r="AD78" s="24">
        <f t="shared" ca="1" si="188"/>
        <v>-6.4752999999999998</v>
      </c>
      <c r="AE78" s="24">
        <f t="shared" ca="1" si="176"/>
        <v>-2.6897000000000002</v>
      </c>
      <c r="AF78" s="24">
        <f ca="1">IF($C$2&lt;=$C$3,AD78,AE78)</f>
        <v>-6.4752999999999998</v>
      </c>
      <c r="AG78" s="24">
        <f t="shared" ca="1" si="189"/>
        <v>-21.2575</v>
      </c>
      <c r="AH78" s="24">
        <f t="shared" ca="1" si="190"/>
        <v>-19.493300000000001</v>
      </c>
      <c r="AI78" s="24">
        <f t="shared" ca="1" si="191"/>
        <v>-6.5427000000000008</v>
      </c>
      <c r="AK78" s="40"/>
      <c r="AM78" s="8" t="s">
        <v>8</v>
      </c>
      <c r="AN78" s="24">
        <f ca="1">AN70+AZ61*AP64/100</f>
        <v>-47.791000000000004</v>
      </c>
      <c r="AO78" s="24">
        <f ca="1">AO70+AZ62*AP64/100</f>
        <v>-28.796999999999997</v>
      </c>
      <c r="AP78" s="24">
        <f t="shared" ca="1" si="219"/>
        <v>-8.8989999999999991</v>
      </c>
      <c r="AQ78" s="24">
        <f t="shared" ca="1" si="219"/>
        <v>-1.024</v>
      </c>
      <c r="AR78" s="24">
        <f t="shared" ca="1" si="219"/>
        <v>-0.11799999999999999</v>
      </c>
      <c r="AS78" s="24">
        <f t="shared" ca="1" si="219"/>
        <v>-0.17299999999999999</v>
      </c>
      <c r="AT78" s="24">
        <f t="shared" ca="1" si="192"/>
        <v>-9.0169999999999995</v>
      </c>
      <c r="AU78" s="24">
        <f t="shared" ca="1" si="192"/>
        <v>-1.1970000000000001</v>
      </c>
      <c r="AV78" s="24">
        <f t="shared" ca="1" si="193"/>
        <v>-9.3760999999999992</v>
      </c>
      <c r="AW78" s="24">
        <f t="shared" ca="1" si="177"/>
        <v>-3.9020999999999999</v>
      </c>
      <c r="AX78" s="24">
        <f ca="1">IF($C$2&lt;=$C$3,AV78,AW78)</f>
        <v>-9.3760999999999992</v>
      </c>
      <c r="AY78" s="24">
        <f t="shared" ca="1" si="194"/>
        <v>-47.791000000000004</v>
      </c>
      <c r="AZ78" s="24">
        <f t="shared" ca="1" si="195"/>
        <v>-38.173099999999998</v>
      </c>
      <c r="BA78" s="24">
        <f t="shared" ca="1" si="196"/>
        <v>-19.420899999999996</v>
      </c>
      <c r="BC78" s="40"/>
      <c r="BE78" s="8" t="s">
        <v>8</v>
      </c>
      <c r="BF78" s="24">
        <f ca="1">BF70+BR61*BH64/100</f>
        <v>-60.650000000000006</v>
      </c>
      <c r="BG78" s="24">
        <f ca="1">BG70+BR62*BH64/100</f>
        <v>-36.482500000000002</v>
      </c>
      <c r="BH78" s="24">
        <f t="shared" ca="1" si="220"/>
        <v>-41.637</v>
      </c>
      <c r="BI78" s="24">
        <f t="shared" ca="1" si="220"/>
        <v>-4.7450000000000001</v>
      </c>
      <c r="BJ78" s="24">
        <f t="shared" ca="1" si="220"/>
        <v>-0.53900000000000003</v>
      </c>
      <c r="BK78" s="24">
        <f t="shared" ca="1" si="220"/>
        <v>-0.79400000000000004</v>
      </c>
      <c r="BL78" s="24">
        <f t="shared" ca="1" si="197"/>
        <v>-42.176000000000002</v>
      </c>
      <c r="BM78" s="24">
        <f t="shared" ca="1" si="197"/>
        <v>-5.5389999999999997</v>
      </c>
      <c r="BN78" s="24">
        <f t="shared" ca="1" si="198"/>
        <v>-43.837700000000005</v>
      </c>
      <c r="BO78" s="24">
        <f t="shared" ca="1" si="178"/>
        <v>-18.191800000000001</v>
      </c>
      <c r="BP78" s="24">
        <f ca="1">IF($C$2&lt;=$C$3,BN78,BO78)</f>
        <v>-43.837700000000005</v>
      </c>
      <c r="BQ78" s="24">
        <f t="shared" ca="1" si="199"/>
        <v>-60.650000000000006</v>
      </c>
      <c r="BR78" s="24">
        <f t="shared" ca="1" si="200"/>
        <v>-80.3202</v>
      </c>
      <c r="BS78" s="24">
        <f t="shared" ca="1" si="201"/>
        <v>7.3552000000000035</v>
      </c>
      <c r="BU78" s="40"/>
      <c r="BW78" s="8" t="s">
        <v>8</v>
      </c>
      <c r="BX78" s="24">
        <f ca="1">BX70+CJ61*BZ64/100</f>
        <v>-92.4</v>
      </c>
      <c r="BY78" s="24">
        <f ca="1">BY70+CJ62*BZ64/100</f>
        <v>-55.404499999999999</v>
      </c>
      <c r="BZ78" s="24">
        <f t="shared" ca="1" si="221"/>
        <v>-43.887999999999998</v>
      </c>
      <c r="CA78" s="24">
        <f t="shared" ca="1" si="221"/>
        <v>-5.0229999999999997</v>
      </c>
      <c r="CB78" s="24">
        <f t="shared" ca="1" si="221"/>
        <v>-0.57499999999999996</v>
      </c>
      <c r="CC78" s="24">
        <f t="shared" ca="1" si="221"/>
        <v>-0.84499999999999997</v>
      </c>
      <c r="CD78" s="24">
        <f t="shared" ca="1" si="202"/>
        <v>-44.463000000000001</v>
      </c>
      <c r="CE78" s="24">
        <f t="shared" ca="1" si="202"/>
        <v>-5.8679999999999994</v>
      </c>
      <c r="CF78" s="24">
        <f t="shared" ca="1" si="203"/>
        <v>-46.223399999999998</v>
      </c>
      <c r="CG78" s="24">
        <f t="shared" ca="1" si="179"/>
        <v>-19.206900000000001</v>
      </c>
      <c r="CH78" s="24">
        <f ca="1">IF($C$2&lt;=$C$3,CF78,CG78)</f>
        <v>-46.223399999999998</v>
      </c>
      <c r="CI78" s="24">
        <f t="shared" ca="1" si="204"/>
        <v>-92.4</v>
      </c>
      <c r="CJ78" s="24">
        <f t="shared" ca="1" si="205"/>
        <v>-101.6279</v>
      </c>
      <c r="CK78" s="24">
        <f t="shared" ca="1" si="206"/>
        <v>-9.1811000000000007</v>
      </c>
      <c r="CM78" s="40"/>
      <c r="CO78" s="8" t="s">
        <v>8</v>
      </c>
      <c r="CP78" s="24">
        <f ca="1">CP70+DB61*CR64/100</f>
        <v>-94.975999999999999</v>
      </c>
      <c r="CQ78" s="24">
        <f ca="1">CQ70+DB62*CR64/100</f>
        <v>-56.858499999999999</v>
      </c>
      <c r="CR78" s="24">
        <f t="shared" ca="1" si="222"/>
        <v>-37.665999999999997</v>
      </c>
      <c r="CS78" s="24">
        <f t="shared" ca="1" si="222"/>
        <v>-4.298</v>
      </c>
      <c r="CT78" s="24">
        <f t="shared" ca="1" si="222"/>
        <v>-0.48899999999999999</v>
      </c>
      <c r="CU78" s="24">
        <f t="shared" ca="1" si="222"/>
        <v>-0.72</v>
      </c>
      <c r="CV78" s="24">
        <f t="shared" ca="1" si="207"/>
        <v>-38.154999999999994</v>
      </c>
      <c r="CW78" s="24">
        <f t="shared" ca="1" si="207"/>
        <v>-5.0179999999999998</v>
      </c>
      <c r="CX78" s="24">
        <f t="shared" ca="1" si="208"/>
        <v>-39.660399999999996</v>
      </c>
      <c r="CY78" s="24">
        <f t="shared" ca="1" si="180"/>
        <v>-16.464499999999997</v>
      </c>
      <c r="CZ78" s="24">
        <f ca="1">IF($C$2&lt;=$C$3,CX78,CY78)</f>
        <v>-39.660399999999996</v>
      </c>
      <c r="DA78" s="24">
        <f t="shared" ca="1" si="209"/>
        <v>-94.975999999999999</v>
      </c>
      <c r="DB78" s="24">
        <f t="shared" ca="1" si="210"/>
        <v>-96.518900000000002</v>
      </c>
      <c r="DC78" s="24">
        <f t="shared" ca="1" si="211"/>
        <v>-17.198100000000004</v>
      </c>
      <c r="DE78" s="40"/>
      <c r="DG78" s="8" t="s">
        <v>8</v>
      </c>
      <c r="DH78" s="24">
        <f ca="1">DH70+DT61*DJ64/100</f>
        <v>-84.424000000000007</v>
      </c>
      <c r="DI78" s="24">
        <f ca="1">DI70+DT62*DJ64/100</f>
        <v>-50.532499999999999</v>
      </c>
      <c r="DJ78" s="24">
        <f t="shared" ca="1" si="223"/>
        <v>-37.665999999999997</v>
      </c>
      <c r="DK78" s="24">
        <f t="shared" ca="1" si="223"/>
        <v>-4.298</v>
      </c>
      <c r="DL78" s="24">
        <f t="shared" ca="1" si="223"/>
        <v>-0.48899999999999999</v>
      </c>
      <c r="DM78" s="24">
        <f t="shared" ca="1" si="223"/>
        <v>-0.72</v>
      </c>
      <c r="DN78" s="24">
        <f t="shared" ca="1" si="212"/>
        <v>-38.154999999999994</v>
      </c>
      <c r="DO78" s="24">
        <f t="shared" ca="1" si="212"/>
        <v>-5.0179999999999998</v>
      </c>
      <c r="DP78" s="24">
        <f t="shared" ca="1" si="213"/>
        <v>-39.660399999999996</v>
      </c>
      <c r="DQ78" s="24">
        <f t="shared" ca="1" si="181"/>
        <v>-16.464499999999997</v>
      </c>
      <c r="DR78" s="24">
        <f ca="1">IF($C$2&lt;=$C$3,DP78,DQ78)</f>
        <v>-39.660399999999996</v>
      </c>
      <c r="DS78" s="24">
        <f t="shared" ca="1" si="214"/>
        <v>-84.424000000000007</v>
      </c>
      <c r="DT78" s="24">
        <f t="shared" ca="1" si="215"/>
        <v>-90.192899999999995</v>
      </c>
      <c r="DU78" s="24">
        <f t="shared" ca="1" si="216"/>
        <v>-10.872100000000003</v>
      </c>
    </row>
    <row r="79" spans="1:125" s="21" customFormat="1" x14ac:dyDescent="0.35">
      <c r="C79" s="8" t="s">
        <v>58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>
        <f ca="1">MIN(P60-F64/100,MAX(F63/100,O71))</f>
        <v>2.3400029868053482</v>
      </c>
      <c r="P79" s="24">
        <f ca="1">MIN(P60-F64/100,MAX(F63/100,P71))</f>
        <v>1.7295090898663763</v>
      </c>
      <c r="Q79" s="24">
        <f ca="1">MIN(P60-F64/100,MAX(F63/100,Q71))</f>
        <v>2.9505333486264842</v>
      </c>
      <c r="S79" s="40"/>
      <c r="U79" s="8" t="s">
        <v>58</v>
      </c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>
        <f ca="1">MIN(AH60-X64/100,MAX(X63/100,AG71))</f>
        <v>1.8946759963492545</v>
      </c>
      <c r="AH79" s="24">
        <f ca="1">MIN(AH60-X64/100,MAX(X63/100,AH71))</f>
        <v>1.0228188395517095</v>
      </c>
      <c r="AI79" s="24">
        <f ca="1">MIN(AH60-X64/100,MAX(X63/100,AI71))</f>
        <v>2.7683146545609305</v>
      </c>
      <c r="AK79" s="40"/>
      <c r="AM79" s="8" t="s">
        <v>58</v>
      </c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>
        <f ca="1">MIN(AZ60-AP64/100,MAX(AP63/100,AY71))</f>
        <v>1.5172987544153189</v>
      </c>
      <c r="AZ79" s="24">
        <f ca="1">MIN(AZ60-AP64/100,MAX(AP63/100,AZ71))</f>
        <v>1.0826712962962963</v>
      </c>
      <c r="BA79" s="24">
        <f ca="1">MIN(AZ60-AP64/100,MAX(AP63/100,BA71))</f>
        <v>1.9509398148148147</v>
      </c>
      <c r="BC79" s="40"/>
      <c r="BE79" s="8" t="s">
        <v>58</v>
      </c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>
        <f ca="1">MIN(BR60-BH64/100,MAX(BH63/100,BQ71))</f>
        <v>1.7004608131159971</v>
      </c>
      <c r="BR79" s="24">
        <f ca="1">MIN(BR60-BH64/100,MAX(BH63/100,BR71))</f>
        <v>0.31063073031931721</v>
      </c>
      <c r="BS79" s="24">
        <f ca="1">MIN(BR60-BH64/100,MAX(BH63/100,BS71))</f>
        <v>2.85</v>
      </c>
      <c r="BU79" s="40"/>
      <c r="BW79" s="8" t="s">
        <v>58</v>
      </c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>
        <f ca="1">MIN(CJ60-BZ64/100,MAX(BZ63/100,CI71))</f>
        <v>2.0986642117043939</v>
      </c>
      <c r="CJ79" s="24">
        <f ca="1">MIN(CJ60-BZ64/100,MAX(BZ63/100,CJ71))</f>
        <v>0.63698718817277156</v>
      </c>
      <c r="CK79" s="24">
        <f ca="1">MIN(CJ60-BZ64/100,MAX(BZ63/100,CK71))</f>
        <v>3.5597308161329662</v>
      </c>
      <c r="CM79" s="40"/>
      <c r="CO79" s="8" t="s">
        <v>58</v>
      </c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>
        <f ca="1">MIN(DB60-CR64/100,MAX(CR63/100,DA71))</f>
        <v>1.6498546878948699</v>
      </c>
      <c r="DB79" s="24">
        <f ca="1">MIN(DB60-CR64/100,MAX(CR63/100,DB71))</f>
        <v>0.39847191484877231</v>
      </c>
      <c r="DC79" s="24">
        <f ca="1">MIN(DB60-CR64/100,MAX(CR63/100,DC71))</f>
        <v>2.9062739312186041</v>
      </c>
      <c r="DE79" s="40"/>
      <c r="DG79" s="8" t="s">
        <v>58</v>
      </c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>
        <f ca="1">MIN(DT60-DJ64/100,MAX(DJ63/100,DS71))</f>
        <v>1.6498546878948699</v>
      </c>
      <c r="DT79" s="24">
        <f ca="1">MIN(DT60-DJ64/100,MAX(DJ63/100,DT71))</f>
        <v>0.39847191484877231</v>
      </c>
      <c r="DU79" s="24">
        <f ca="1">MIN(DT60-DJ64/100,MAX(DJ63/100,DU71))</f>
        <v>2.9062739312186041</v>
      </c>
    </row>
    <row r="80" spans="1:125" s="21" customFormat="1" x14ac:dyDescent="0.35">
      <c r="C80" s="8" t="s">
        <v>59</v>
      </c>
      <c r="O80" s="24">
        <f ca="1">O67+(P61*P60/2-(O67-O68)/P60)*O79-P61*O79^2/2</f>
        <v>11.555842638351891</v>
      </c>
      <c r="P80" s="24">
        <f ca="1">P67+(P62*P60/2-(P67-P68)/P60)*P79-P62*P79^2/2</f>
        <v>8.7068582770618637</v>
      </c>
      <c r="Q80" s="24">
        <f ca="1">Q67+(P62*P60/2-(Q67-Q68)/P60)*Q79-P62*Q79^2/2</f>
        <v>8.2224505234345102</v>
      </c>
      <c r="S80" s="40"/>
      <c r="U80" s="8" t="s">
        <v>59</v>
      </c>
      <c r="AG80" s="24">
        <f ca="1">AG67+(AH61*AH60/2-(AG67-AG68)/AH60)*AG79-AH61*AG79^2/2</f>
        <v>6.827221629065054</v>
      </c>
      <c r="AH80" s="24">
        <f ca="1">AH67+(AH62*AH60/2-(AH67-AH68)/AH60)*AH79-AH62*AH79^2/2</f>
        <v>7.141847584390467</v>
      </c>
      <c r="AI80" s="24">
        <f ca="1">AI67+(AH62*AH60/2-(AI67-AI68)/AH60)*AI79-AH62*AI79^2/2</f>
        <v>6.8932299588967538</v>
      </c>
      <c r="AK80" s="40"/>
      <c r="AM80" s="8" t="s">
        <v>59</v>
      </c>
      <c r="AY80" s="24">
        <f ca="1">AY67+(AZ61*AZ60/2-(AY67-AY68)/AZ60)*AY79-AZ61*AY79^2/2</f>
        <v>13.23236549699449</v>
      </c>
      <c r="AZ80" s="24">
        <f ca="1">AZ67+(AZ62*AZ60/2-(AZ67-AZ68)/AZ60)*AZ79-AZ62*AZ79^2/2</f>
        <v>11.214913066898156</v>
      </c>
      <c r="BA80" s="24">
        <f ca="1">BA67+(AZ62*AZ60/2-(BA67-BA68)/AZ60)*BA79-AZ62*BA79^2/2</f>
        <v>8.7951945391203807</v>
      </c>
      <c r="BC80" s="40"/>
      <c r="BE80" s="8" t="s">
        <v>59</v>
      </c>
      <c r="BQ80" s="24">
        <f ca="1">BQ67+(BR61*BR60/2-(BQ67-BQ68)/BR60)*BQ79-BR61*BQ79^2/2</f>
        <v>26.838536851759443</v>
      </c>
      <c r="BR80" s="24">
        <f ca="1">BR67+(BR62*BR60/2-(BR67-BR68)/BR60)*BR79-BR62*BR79^2/2</f>
        <v>31.50151229153494</v>
      </c>
      <c r="BS80" s="24">
        <f ca="1">BS67+(BR62*BR60/2-(BS67-BS68)/BR60)*BS79-BR62*BS79^2/2</f>
        <v>60.490300000000047</v>
      </c>
      <c r="BU80" s="40"/>
      <c r="BW80" s="8" t="s">
        <v>59</v>
      </c>
      <c r="CI80" s="24">
        <f ca="1">CI67+(CJ61*CJ60/2-(CI67-CI68)/CJ60)*CI79-CJ61*CI79^2/2</f>
        <v>42.025847070635209</v>
      </c>
      <c r="CJ80" s="24">
        <f ca="1">CJ67+(CJ62*CJ60/2-(CJ67-CJ68)/CJ60)*CJ79-CJ62*CJ79^2/2</f>
        <v>58.950178600929249</v>
      </c>
      <c r="CK80" s="24">
        <f ca="1">CK67+(CJ62*CJ60/2-(CK67-CK68)/CJ60)*CK79-CJ62*CK79^2/2</f>
        <v>58.965474288811407</v>
      </c>
      <c r="CM80" s="40"/>
      <c r="CO80" s="8" t="s">
        <v>59</v>
      </c>
      <c r="DA80" s="24">
        <f ca="1">DA67+(DB61*DB60/2-(DA67-DA68)/DB60)*DA79-DB61*DA79^2/2</f>
        <v>41.092900557029736</v>
      </c>
      <c r="DB80" s="24">
        <f ca="1">DB67+(DB62*DB60/2-(DB67-DB68)/DB60)*DB79-DB62*DB79^2/2</f>
        <v>63.012203595391149</v>
      </c>
      <c r="DC80" s="24">
        <f ca="1">DC67+(DB62*DB60/2-(DC67-DC68)/DB60)*DC79-DB62*DC79^2/2</f>
        <v>35.96716140228645</v>
      </c>
      <c r="DE80" s="40"/>
      <c r="DG80" s="8" t="s">
        <v>59</v>
      </c>
      <c r="DS80" s="24">
        <f ca="1">DS67+(DT61*DT60/2-(DS67-DS68)/DT60)*DS79-DT61*DS79^2/2</f>
        <v>41.092900557029736</v>
      </c>
      <c r="DT80" s="24">
        <f ca="1">DT67+(DT62*DT60/2-(DT67-DT68)/DT60)*DT79-DT62*DT79^2/2</f>
        <v>63.012203595391149</v>
      </c>
      <c r="DU80" s="24">
        <f ca="1">DU67+(DT62*DT60/2-(DU67-DU68)/DT60)*DU79-DT62*DU79^2/2</f>
        <v>35.96716140228645</v>
      </c>
    </row>
    <row r="81" spans="1:126" s="21" customFormat="1" x14ac:dyDescent="0.35">
      <c r="A81" s="22" t="s">
        <v>38</v>
      </c>
      <c r="S81" s="35" t="s">
        <v>38</v>
      </c>
      <c r="AK81" s="35" t="s">
        <v>38</v>
      </c>
      <c r="BC81" s="35" t="s">
        <v>38</v>
      </c>
      <c r="BU81" s="35" t="s">
        <v>38</v>
      </c>
      <c r="CM81" s="35" t="s">
        <v>38</v>
      </c>
      <c r="DE81" s="35" t="s">
        <v>38</v>
      </c>
    </row>
    <row r="82" spans="1:126" s="21" customFormat="1" x14ac:dyDescent="0.35">
      <c r="A82" s="8" t="s">
        <v>44</v>
      </c>
      <c r="D82" s="23" t="s">
        <v>32</v>
      </c>
      <c r="E82" s="23" t="s">
        <v>51</v>
      </c>
      <c r="F82" s="23" t="s">
        <v>52</v>
      </c>
      <c r="G82" s="23" t="s">
        <v>60</v>
      </c>
      <c r="H82" s="23" t="s">
        <v>61</v>
      </c>
      <c r="I82" s="23" t="s">
        <v>62</v>
      </c>
      <c r="J82" s="23" t="s">
        <v>63</v>
      </c>
      <c r="K82" s="23"/>
      <c r="M82" s="23"/>
      <c r="N82" s="23"/>
      <c r="O82" s="23"/>
      <c r="P82" s="23"/>
      <c r="Q82" s="23"/>
      <c r="R82" s="23"/>
      <c r="S82" s="39" t="s">
        <v>44</v>
      </c>
      <c r="V82" s="23" t="s">
        <v>32</v>
      </c>
      <c r="W82" s="23" t="s">
        <v>51</v>
      </c>
      <c r="X82" s="23" t="s">
        <v>52</v>
      </c>
      <c r="Y82" s="23" t="s">
        <v>60</v>
      </c>
      <c r="Z82" s="23" t="s">
        <v>61</v>
      </c>
      <c r="AA82" s="23" t="s">
        <v>62</v>
      </c>
      <c r="AB82" s="23" t="s">
        <v>63</v>
      </c>
      <c r="AC82" s="23"/>
      <c r="AE82" s="23"/>
      <c r="AF82" s="23"/>
      <c r="AG82" s="23"/>
      <c r="AH82" s="23"/>
      <c r="AI82" s="23"/>
      <c r="AJ82" s="23"/>
      <c r="AK82" s="39" t="s">
        <v>44</v>
      </c>
      <c r="AN82" s="23" t="s">
        <v>32</v>
      </c>
      <c r="AO82" s="23" t="s">
        <v>51</v>
      </c>
      <c r="AP82" s="23" t="s">
        <v>52</v>
      </c>
      <c r="AQ82" s="23" t="s">
        <v>60</v>
      </c>
      <c r="AR82" s="23" t="s">
        <v>61</v>
      </c>
      <c r="AS82" s="23" t="s">
        <v>62</v>
      </c>
      <c r="AT82" s="23" t="s">
        <v>63</v>
      </c>
      <c r="AU82" s="23"/>
      <c r="AW82" s="23"/>
      <c r="AX82" s="23"/>
      <c r="AY82" s="23"/>
      <c r="AZ82" s="23"/>
      <c r="BA82" s="23"/>
      <c r="BB82" s="23"/>
      <c r="BC82" s="39" t="s">
        <v>44</v>
      </c>
      <c r="BF82" s="23" t="s">
        <v>32</v>
      </c>
      <c r="BG82" s="23" t="s">
        <v>51</v>
      </c>
      <c r="BH82" s="23" t="s">
        <v>52</v>
      </c>
      <c r="BI82" s="23" t="s">
        <v>60</v>
      </c>
      <c r="BJ82" s="23" t="s">
        <v>61</v>
      </c>
      <c r="BK82" s="23" t="s">
        <v>62</v>
      </c>
      <c r="BL82" s="23" t="s">
        <v>63</v>
      </c>
      <c r="BM82" s="23"/>
      <c r="BO82" s="23"/>
      <c r="BP82" s="23"/>
      <c r="BQ82" s="23"/>
      <c r="BR82" s="23"/>
      <c r="BS82" s="23"/>
      <c r="BT82" s="23"/>
      <c r="BU82" s="39" t="s">
        <v>44</v>
      </c>
      <c r="BX82" s="23" t="s">
        <v>32</v>
      </c>
      <c r="BY82" s="23" t="s">
        <v>51</v>
      </c>
      <c r="BZ82" s="23" t="s">
        <v>52</v>
      </c>
      <c r="CA82" s="23" t="s">
        <v>60</v>
      </c>
      <c r="CB82" s="23" t="s">
        <v>61</v>
      </c>
      <c r="CC82" s="23" t="s">
        <v>62</v>
      </c>
      <c r="CD82" s="23" t="s">
        <v>63</v>
      </c>
      <c r="CE82" s="23"/>
      <c r="CG82" s="23"/>
      <c r="CH82" s="23"/>
      <c r="CI82" s="23"/>
      <c r="CJ82" s="23"/>
      <c r="CK82" s="23"/>
      <c r="CL82" s="23"/>
      <c r="CM82" s="39" t="s">
        <v>44</v>
      </c>
      <c r="CP82" s="23" t="s">
        <v>32</v>
      </c>
      <c r="CQ82" s="23" t="s">
        <v>51</v>
      </c>
      <c r="CR82" s="23" t="s">
        <v>52</v>
      </c>
      <c r="CS82" s="23" t="s">
        <v>60</v>
      </c>
      <c r="CT82" s="23" t="s">
        <v>61</v>
      </c>
      <c r="CU82" s="23" t="s">
        <v>62</v>
      </c>
      <c r="CV82" s="23" t="s">
        <v>63</v>
      </c>
      <c r="CW82" s="23"/>
      <c r="CY82" s="23"/>
      <c r="CZ82" s="23"/>
      <c r="DA82" s="23"/>
      <c r="DB82" s="23"/>
      <c r="DC82" s="23"/>
      <c r="DD82" s="23"/>
      <c r="DE82" s="39" t="s">
        <v>44</v>
      </c>
      <c r="DH82" s="23" t="s">
        <v>32</v>
      </c>
      <c r="DI82" s="23" t="s">
        <v>51</v>
      </c>
      <c r="DJ82" s="23" t="s">
        <v>52</v>
      </c>
      <c r="DK82" s="23" t="s">
        <v>60</v>
      </c>
      <c r="DL82" s="23" t="s">
        <v>61</v>
      </c>
      <c r="DM82" s="23" t="s">
        <v>62</v>
      </c>
      <c r="DN82" s="23" t="s">
        <v>63</v>
      </c>
      <c r="DO82" s="23"/>
      <c r="DQ82" s="23"/>
      <c r="DR82" s="23"/>
      <c r="DS82" s="23"/>
      <c r="DT82" s="23"/>
      <c r="DU82" s="23"/>
      <c r="DV82" s="23"/>
    </row>
    <row r="83" spans="1:126" x14ac:dyDescent="0.35">
      <c r="A83" s="8" t="str">
        <f ca="1">B60</f>
        <v>14-15</v>
      </c>
      <c r="C83" s="8" t="s">
        <v>11</v>
      </c>
      <c r="D83" s="29">
        <f ca="1">O75</f>
        <v>-17.484537500000002</v>
      </c>
      <c r="E83" s="29">
        <f t="shared" ref="E83:F84" ca="1" si="224">P75</f>
        <v>-0.54902500000000032</v>
      </c>
      <c r="F83" s="29">
        <f t="shared" ca="1" si="224"/>
        <v>-20.875025000000001</v>
      </c>
      <c r="G83" s="29">
        <f ca="1">MIN(D83:F83)</f>
        <v>-20.875025000000001</v>
      </c>
      <c r="H83" s="29">
        <f ca="1">MAX(D83:F83)</f>
        <v>-0.54902500000000032</v>
      </c>
      <c r="I83" s="33">
        <f ca="1">-G83/0.9/(F61-F62)/$N$3*1000</f>
        <v>3.2930423525377228</v>
      </c>
      <c r="J83" s="33">
        <f ca="1">H83/0.9/(F61-F62)/$N$3*1000</f>
        <v>-8.6608882030178372E-2</v>
      </c>
      <c r="K83" s="17" t="s">
        <v>64</v>
      </c>
      <c r="L83" s="21"/>
      <c r="M83" s="29"/>
      <c r="N83" s="29"/>
      <c r="O83" s="29"/>
      <c r="P83" s="29"/>
      <c r="Q83" s="29"/>
      <c r="R83" s="29"/>
      <c r="S83" s="39" t="str">
        <f ca="1">T60</f>
        <v>15-16</v>
      </c>
      <c r="U83" s="8" t="s">
        <v>11</v>
      </c>
      <c r="V83" s="29">
        <f ca="1">AG75</f>
        <v>-11.603637500000001</v>
      </c>
      <c r="W83" s="29">
        <f t="shared" ref="W83:X84" ca="1" si="225">AH75</f>
        <v>4.3155065789473692</v>
      </c>
      <c r="X83" s="29">
        <f t="shared" ca="1" si="225"/>
        <v>-18.540956578947366</v>
      </c>
      <c r="Y83" s="29">
        <f ca="1">MIN(V83:X83)</f>
        <v>-18.540956578947366</v>
      </c>
      <c r="Z83" s="29">
        <f ca="1">MAX(V83:X83)</f>
        <v>4.3155065789473692</v>
      </c>
      <c r="AA83" s="33">
        <f ca="1">-Y83/0.9/(X61-X62)/$N$3*1000</f>
        <v>2.9248422586816827</v>
      </c>
      <c r="AB83" s="33">
        <f ca="1">Z83/0.9/(X61-X62)/$N$3*1000</f>
        <v>0.68077264276947513</v>
      </c>
      <c r="AC83" s="17" t="s">
        <v>64</v>
      </c>
      <c r="AD83" s="21"/>
      <c r="AE83" s="29"/>
      <c r="AF83" s="29"/>
      <c r="AG83" s="29"/>
      <c r="AH83" s="29"/>
      <c r="AI83" s="29"/>
      <c r="AJ83" s="29"/>
      <c r="AK83" s="39" t="str">
        <f ca="1">AL60</f>
        <v>16-17</v>
      </c>
      <c r="AM83" s="8" t="s">
        <v>11</v>
      </c>
      <c r="AN83" s="29">
        <f ca="1">AY75</f>
        <v>-20.287924999999998</v>
      </c>
      <c r="AO83" s="29">
        <f t="shared" ref="AO83:AP84" ca="1" si="226">AZ75</f>
        <v>1.8202549999999977</v>
      </c>
      <c r="AP83" s="29">
        <f t="shared" ca="1" si="226"/>
        <v>-26.233355000000003</v>
      </c>
      <c r="AQ83" s="29">
        <f ca="1">MIN(AN83:AP83)</f>
        <v>-26.233355000000003</v>
      </c>
      <c r="AR83" s="29">
        <f ca="1">MAX(AN83:AP83)</f>
        <v>1.8202549999999977</v>
      </c>
      <c r="AS83" s="33">
        <f ca="1">-AQ83/0.9/(AP61-AP62)/$N$3*1000</f>
        <v>4.138320747599451</v>
      </c>
      <c r="AT83" s="33">
        <f ca="1">AR83/0.9/(AP61-AP62)/$N$3*1000</f>
        <v>0.28714585048010932</v>
      </c>
      <c r="AU83" s="17" t="s">
        <v>64</v>
      </c>
      <c r="AV83" s="21"/>
      <c r="AW83" s="29"/>
      <c r="AX83" s="29"/>
      <c r="AY83" s="29"/>
      <c r="AZ83" s="29"/>
      <c r="BA83" s="29"/>
      <c r="BB83" s="29"/>
      <c r="BC83" s="39" t="str">
        <f ca="1">BD60</f>
        <v>17-18</v>
      </c>
      <c r="BE83" s="8" t="s">
        <v>11</v>
      </c>
      <c r="BF83" s="29">
        <f ca="1">BQ75</f>
        <v>-36.577150000000003</v>
      </c>
      <c r="BG83" s="29">
        <f t="shared" ref="BG83:BH84" ca="1" si="227">BR75</f>
        <v>31.093450000000008</v>
      </c>
      <c r="BH83" s="29">
        <f t="shared" ca="1" si="227"/>
        <v>-74.660225000000011</v>
      </c>
      <c r="BI83" s="29">
        <f ca="1">MIN(BF83:BH83)</f>
        <v>-74.660225000000011</v>
      </c>
      <c r="BJ83" s="29">
        <f ca="1">MAX(BF83:BH83)</f>
        <v>31.093450000000008</v>
      </c>
      <c r="BK83" s="33">
        <f ca="1">-BI83/0.9/(BH61-BH62)/$N$3*1000</f>
        <v>3.7856816027336864</v>
      </c>
      <c r="BL83" s="33">
        <f ca="1">BJ83/0.9/(BH61-BH62)/$N$3*1000</f>
        <v>1.5766079144620813</v>
      </c>
      <c r="BM83" s="17" t="s">
        <v>64</v>
      </c>
      <c r="BN83" s="21"/>
      <c r="BO83" s="29"/>
      <c r="BP83" s="29"/>
      <c r="BQ83" s="29"/>
      <c r="BR83" s="29"/>
      <c r="BS83" s="29"/>
      <c r="BT83" s="29"/>
      <c r="BU83" s="39" t="str">
        <f ca="1">BV60</f>
        <v>18-19</v>
      </c>
      <c r="BW83" s="8" t="s">
        <v>11</v>
      </c>
      <c r="BX83" s="29">
        <f ca="1">CI75</f>
        <v>-38.639450000000004</v>
      </c>
      <c r="BY83" s="29">
        <f t="shared" ref="BY83:BZ84" ca="1" si="228">CJ75</f>
        <v>57.647595833333334</v>
      </c>
      <c r="BZ83" s="29">
        <f t="shared" ca="1" si="228"/>
        <v>-103.96657083333335</v>
      </c>
      <c r="CA83" s="29">
        <f ca="1">MIN(BX83:BZ83)</f>
        <v>-103.96657083333335</v>
      </c>
      <c r="CB83" s="29">
        <f ca="1">MAX(BX83:BZ83)</f>
        <v>57.647595833333334</v>
      </c>
      <c r="CC83" s="33">
        <f ca="1">-CA83/0.9/(BZ61-BZ62)/$N$3*1000</f>
        <v>5.2716735651822457</v>
      </c>
      <c r="CD83" s="33">
        <f ca="1">CB83/0.9/(BZ61-BZ62)/$N$3*1000</f>
        <v>2.9230482896090533</v>
      </c>
      <c r="CE83" s="17" t="s">
        <v>64</v>
      </c>
      <c r="CF83" s="21"/>
      <c r="CG83" s="29"/>
      <c r="CH83" s="29"/>
      <c r="CI83" s="29"/>
      <c r="CJ83" s="29"/>
      <c r="CK83" s="29"/>
      <c r="CL83" s="29"/>
      <c r="CM83" s="39" t="str">
        <f ca="1">CN60</f>
        <v>19-20</v>
      </c>
      <c r="CO83" s="8" t="s">
        <v>11</v>
      </c>
      <c r="CP83" s="29">
        <f ca="1">DA75</f>
        <v>-3.4794499999999977</v>
      </c>
      <c r="CQ83" s="29">
        <f t="shared" ref="CQ83:CR84" ca="1" si="229">DB75</f>
        <v>62.975201388888891</v>
      </c>
      <c r="CR83" s="29">
        <f t="shared" ca="1" si="229"/>
        <v>-67.376376388888886</v>
      </c>
      <c r="CS83" s="29">
        <f ca="1">MIN(CP83:CR83)</f>
        <v>-67.376376388888886</v>
      </c>
      <c r="CT83" s="29">
        <f ca="1">MAX(CP83:CR83)</f>
        <v>62.975201388888891</v>
      </c>
      <c r="CU83" s="33">
        <f ca="1">-CS83/0.9/(CR61-CR62)/$N$3*1000</f>
        <v>3.4163506546394267</v>
      </c>
      <c r="CV83" s="33">
        <f ca="1">CT83/0.9/(CR61-CR62)/$N$3*1000</f>
        <v>3.1931870192778753</v>
      </c>
      <c r="CW83" s="17" t="s">
        <v>64</v>
      </c>
      <c r="CX83" s="21"/>
      <c r="CY83" s="29"/>
      <c r="CZ83" s="29"/>
      <c r="DA83" s="29"/>
      <c r="DB83" s="29"/>
      <c r="DC83" s="29"/>
      <c r="DD83" s="29"/>
      <c r="DE83" s="39" t="str">
        <f ca="1">DF60</f>
        <v>-</v>
      </c>
      <c r="DG83" s="8" t="s">
        <v>11</v>
      </c>
      <c r="DH83" s="29">
        <f ca="1">DS75</f>
        <v>-3.4794499999999977</v>
      </c>
      <c r="DI83" s="29">
        <f t="shared" ref="DI83:DJ84" ca="1" si="230">DT75</f>
        <v>62.975201388888891</v>
      </c>
      <c r="DJ83" s="29">
        <f t="shared" ca="1" si="230"/>
        <v>-67.376376388888886</v>
      </c>
      <c r="DK83" s="29">
        <f ca="1">MIN(DH83:DJ83)</f>
        <v>-67.376376388888886</v>
      </c>
      <c r="DL83" s="29">
        <f ca="1">MAX(DH83:DJ83)</f>
        <v>62.975201388888891</v>
      </c>
      <c r="DM83" s="33">
        <f ca="1">-DK83/0.9/(DJ61-DJ62)/$N$3*1000</f>
        <v>3.4163506546394267</v>
      </c>
      <c r="DN83" s="33">
        <f ca="1">DL83/0.9/(DJ61-DJ62)/$N$3*1000</f>
        <v>3.1931870192778753</v>
      </c>
      <c r="DO83" s="17" t="s">
        <v>64</v>
      </c>
      <c r="DP83" s="21"/>
      <c r="DQ83" s="29"/>
      <c r="DR83" s="29"/>
      <c r="DS83" s="29"/>
      <c r="DT83" s="29"/>
      <c r="DU83" s="29"/>
      <c r="DV83" s="29"/>
    </row>
    <row r="84" spans="1:126" x14ac:dyDescent="0.35">
      <c r="A84" s="22" t="s">
        <v>23</v>
      </c>
      <c r="C84" s="8" t="s">
        <v>10</v>
      </c>
      <c r="D84" s="29">
        <f ca="1">O76</f>
        <v>-18.017387499999998</v>
      </c>
      <c r="E84" s="29">
        <f t="shared" ca="1" si="224"/>
        <v>-20.806824999999996</v>
      </c>
      <c r="F84" s="29">
        <f t="shared" ca="1" si="224"/>
        <v>-1.2688250000000014</v>
      </c>
      <c r="G84" s="29">
        <f ca="1">MIN(D84:F84)</f>
        <v>-20.806824999999996</v>
      </c>
      <c r="H84" s="29">
        <f ca="1">MAX(D84:F84)</f>
        <v>-1.2688250000000014</v>
      </c>
      <c r="I84" s="33">
        <f ca="1">-G84/0.9/(F61-F62)/$N$3*1000</f>
        <v>3.2822837791495192</v>
      </c>
      <c r="J84" s="33">
        <f ca="1">H84/0.9/(F61-F62)/$N$3*1000</f>
        <v>-0.20015757887517166</v>
      </c>
      <c r="K84" s="32" t="s">
        <v>65</v>
      </c>
      <c r="L84" s="21"/>
      <c r="M84" s="29"/>
      <c r="N84" s="29"/>
      <c r="O84" s="29"/>
      <c r="P84" s="29"/>
      <c r="Q84" s="29"/>
      <c r="R84" s="29"/>
      <c r="S84" s="35" t="s">
        <v>23</v>
      </c>
      <c r="U84" s="8" t="s">
        <v>10</v>
      </c>
      <c r="V84" s="29">
        <f ca="1">AG76</f>
        <v>-11.8291375</v>
      </c>
      <c r="W84" s="29">
        <f t="shared" ca="1" si="225"/>
        <v>-18.464856578947369</v>
      </c>
      <c r="X84" s="29">
        <f t="shared" ca="1" si="225"/>
        <v>4.0092065789473708</v>
      </c>
      <c r="Y84" s="29">
        <f ca="1">MIN(V84:X84)</f>
        <v>-18.464856578947369</v>
      </c>
      <c r="Z84" s="29">
        <f ca="1">MAX(V84:X84)</f>
        <v>4.0092065789473708</v>
      </c>
      <c r="AA84" s="33">
        <f ca="1">-Y84/0.9/(X61-X62)/$N$3*1000</f>
        <v>2.9128374575842897</v>
      </c>
      <c r="AB84" s="33">
        <f ca="1">Z84/0.9/(X61-X62)/$N$3*1000</f>
        <v>0.63245371272832318</v>
      </c>
      <c r="AC84" s="32" t="s">
        <v>65</v>
      </c>
      <c r="AD84" s="21"/>
      <c r="AE84" s="29"/>
      <c r="AF84" s="29"/>
      <c r="AG84" s="29"/>
      <c r="AH84" s="29"/>
      <c r="AI84" s="29"/>
      <c r="AJ84" s="29"/>
      <c r="AK84" s="35" t="s">
        <v>23</v>
      </c>
      <c r="AM84" s="8" t="s">
        <v>10</v>
      </c>
      <c r="AN84" s="29">
        <f ca="1">AY76</f>
        <v>-18.612924999999997</v>
      </c>
      <c r="AO84" s="29">
        <f t="shared" ca="1" si="226"/>
        <v>-22.518355</v>
      </c>
      <c r="AP84" s="29">
        <f t="shared" ca="1" si="226"/>
        <v>6.5455000000001817E-2</v>
      </c>
      <c r="AQ84" s="29">
        <f ca="1">MIN(AN84:AP84)</f>
        <v>-22.518355</v>
      </c>
      <c r="AR84" s="29">
        <f ca="1">MAX(AN84:AP84)</f>
        <v>6.5455000000001817E-2</v>
      </c>
      <c r="AS84" s="33">
        <f ca="1">-AQ84/0.9/(AP61-AP62)/$N$3*1000</f>
        <v>3.5522782235939636</v>
      </c>
      <c r="AT84" s="33">
        <f ca="1">AR84/0.9/(AP61-AP62)/$N$3*1000</f>
        <v>1.0325548696845278E-2</v>
      </c>
      <c r="AU84" s="32" t="s">
        <v>65</v>
      </c>
      <c r="AV84" s="21"/>
      <c r="AW84" s="29"/>
      <c r="AX84" s="29"/>
      <c r="AY84" s="29"/>
      <c r="AZ84" s="29"/>
      <c r="BA84" s="29"/>
      <c r="BB84" s="29"/>
      <c r="BC84" s="35" t="s">
        <v>23</v>
      </c>
      <c r="BE84" s="8" t="s">
        <v>10</v>
      </c>
      <c r="BF84" s="29">
        <f ca="1">BQ76</f>
        <v>-8.0209499999999974</v>
      </c>
      <c r="BG84" s="29">
        <f t="shared" ca="1" si="227"/>
        <v>-79.247424999999993</v>
      </c>
      <c r="BH84" s="29">
        <f t="shared" ca="1" si="227"/>
        <v>69.257849999999991</v>
      </c>
      <c r="BI84" s="29">
        <f ca="1">MIN(BF84:BH84)</f>
        <v>-79.247424999999993</v>
      </c>
      <c r="BJ84" s="29">
        <f ca="1">MAX(BF84:BH84)</f>
        <v>69.257849999999991</v>
      </c>
      <c r="BK84" s="33">
        <f ca="1">-BI84/0.9/(BH61-BH62)/$N$3*1000</f>
        <v>4.0182777226631394</v>
      </c>
      <c r="BL84" s="33">
        <f ca="1">BJ84/0.9/(BH61-BH62)/$N$3*1000</f>
        <v>3.5117516534391529</v>
      </c>
      <c r="BM84" s="32" t="s">
        <v>65</v>
      </c>
      <c r="BN84" s="21"/>
      <c r="BO84" s="29"/>
      <c r="BP84" s="29"/>
      <c r="BQ84" s="29"/>
      <c r="BR84" s="29"/>
      <c r="BS84" s="29"/>
      <c r="BT84" s="29"/>
      <c r="BU84" s="35" t="s">
        <v>23</v>
      </c>
      <c r="BW84" s="8" t="s">
        <v>10</v>
      </c>
      <c r="BX84" s="29">
        <f ca="1">CI76</f>
        <v>-38.886449999999996</v>
      </c>
      <c r="BY84" s="29">
        <f t="shared" ca="1" si="228"/>
        <v>-104.31517083333334</v>
      </c>
      <c r="BZ84" s="29">
        <f t="shared" ca="1" si="228"/>
        <v>57.632995833333339</v>
      </c>
      <c r="CA84" s="29">
        <f ca="1">MIN(BX84:BZ84)</f>
        <v>-104.31517083333334</v>
      </c>
      <c r="CB84" s="29">
        <f ca="1">MAX(BX84:BZ84)</f>
        <v>57.632995833333339</v>
      </c>
      <c r="CC84" s="33">
        <f ca="1">-CA84/0.9/(BZ61-BZ62)/$N$3*1000</f>
        <v>5.2893494911081707</v>
      </c>
      <c r="CD84" s="33">
        <f ca="1">CB84/0.9/(BZ61-BZ62)/$N$3*1000</f>
        <v>2.9223079897854203</v>
      </c>
      <c r="CE84" s="32" t="s">
        <v>65</v>
      </c>
      <c r="CF84" s="21"/>
      <c r="CG84" s="29"/>
      <c r="CH84" s="29"/>
      <c r="CI84" s="29"/>
      <c r="CJ84" s="29"/>
      <c r="CK84" s="29"/>
      <c r="CL84" s="29"/>
      <c r="CM84" s="35" t="s">
        <v>23</v>
      </c>
      <c r="CO84" s="8" t="s">
        <v>10</v>
      </c>
      <c r="CP84" s="29">
        <f ca="1">DA76</f>
        <v>-44.392050000000005</v>
      </c>
      <c r="CQ84" s="29">
        <f t="shared" ca="1" si="229"/>
        <v>-76.322176388888892</v>
      </c>
      <c r="CR84" s="29">
        <f t="shared" ca="1" si="229"/>
        <v>23.359401388888891</v>
      </c>
      <c r="CS84" s="29">
        <f ca="1">MIN(CP84:CR84)</f>
        <v>-76.322176388888892</v>
      </c>
      <c r="CT84" s="29">
        <f ca="1">MAX(CP84:CR84)</f>
        <v>23.359401388888891</v>
      </c>
      <c r="CU84" s="33">
        <f ca="1">-CS84/0.9/(CR61-CR62)/$N$3*1000</f>
        <v>3.8699516246570642</v>
      </c>
      <c r="CV84" s="33">
        <f ca="1">CT84/0.9/(CR61-CR62)/$N$3*1000</f>
        <v>1.1844493649568881</v>
      </c>
      <c r="CW84" s="32" t="s">
        <v>65</v>
      </c>
      <c r="CX84" s="21"/>
      <c r="CY84" s="29"/>
      <c r="CZ84" s="29"/>
      <c r="DA84" s="29"/>
      <c r="DB84" s="29"/>
      <c r="DC84" s="29"/>
      <c r="DD84" s="29"/>
      <c r="DE84" s="35" t="s">
        <v>23</v>
      </c>
      <c r="DG84" s="8" t="s">
        <v>10</v>
      </c>
      <c r="DH84" s="29">
        <f ca="1">DS76</f>
        <v>-26.45205</v>
      </c>
      <c r="DI84" s="29">
        <f t="shared" ca="1" si="230"/>
        <v>-65.583076388888884</v>
      </c>
      <c r="DJ84" s="29">
        <f t="shared" ca="1" si="230"/>
        <v>34.098501388888891</v>
      </c>
      <c r="DK84" s="29">
        <f ca="1">MIN(DH84:DJ84)</f>
        <v>-65.583076388888884</v>
      </c>
      <c r="DL84" s="29">
        <f ca="1">MAX(DH84:DJ84)</f>
        <v>34.098501388888891</v>
      </c>
      <c r="DM84" s="33">
        <f ca="1">-DK84/0.9/(DJ61-DJ62)/$N$3*1000</f>
        <v>3.3254205400009793</v>
      </c>
      <c r="DN84" s="33">
        <f ca="1">DL84/0.9/(DJ61-DJ62)/$N$3*1000</f>
        <v>1.7289804496129728</v>
      </c>
      <c r="DO84" s="32" t="s">
        <v>65</v>
      </c>
      <c r="DP84" s="21"/>
      <c r="DQ84" s="29"/>
      <c r="DR84" s="29"/>
      <c r="DS84" s="29"/>
      <c r="DT84" s="29"/>
      <c r="DU84" s="29"/>
      <c r="DV84" s="29"/>
    </row>
    <row r="85" spans="1:126" x14ac:dyDescent="0.35">
      <c r="A85" s="8">
        <f>B61</f>
        <v>4</v>
      </c>
      <c r="C85" s="8" t="s">
        <v>66</v>
      </c>
      <c r="D85" s="29">
        <f ca="1">O80</f>
        <v>11.555842638351891</v>
      </c>
      <c r="E85" s="29">
        <f t="shared" ref="E85:F85" ca="1" si="231">P80</f>
        <v>8.7068582770618637</v>
      </c>
      <c r="F85" s="29">
        <f t="shared" ca="1" si="231"/>
        <v>8.2224505234345102</v>
      </c>
      <c r="G85" s="30"/>
      <c r="H85" s="29">
        <f ca="1">MAX(D85:F85)</f>
        <v>11.555842638351891</v>
      </c>
      <c r="I85" s="31"/>
      <c r="J85" s="33">
        <f ca="1">H85/0.9/(F61-F62)/$N$3*1000</f>
        <v>1.8229381391090087</v>
      </c>
      <c r="K85" s="29"/>
      <c r="L85" s="21"/>
      <c r="M85" s="29"/>
      <c r="N85" s="29"/>
      <c r="O85" s="29"/>
      <c r="P85" s="29"/>
      <c r="Q85" s="29"/>
      <c r="R85" s="29"/>
      <c r="S85" s="39">
        <f>T61</f>
        <v>4</v>
      </c>
      <c r="U85" s="8" t="s">
        <v>66</v>
      </c>
      <c r="V85" s="29">
        <f ca="1">AG80</f>
        <v>6.827221629065054</v>
      </c>
      <c r="W85" s="29">
        <f t="shared" ref="W85:X85" ca="1" si="232">AH80</f>
        <v>7.141847584390467</v>
      </c>
      <c r="X85" s="29">
        <f t="shared" ca="1" si="232"/>
        <v>6.8932299588967538</v>
      </c>
      <c r="Y85" s="30"/>
      <c r="Z85" s="29">
        <f ca="1">MAX(V85:X85)</f>
        <v>7.141847584390467</v>
      </c>
      <c r="AA85" s="31"/>
      <c r="AB85" s="33">
        <f ca="1">Z85/0.9/(X61-X62)/$N$3*1000</f>
        <v>1.1266289056308694</v>
      </c>
      <c r="AC85" s="29"/>
      <c r="AD85" s="21"/>
      <c r="AE85" s="29"/>
      <c r="AF85" s="29"/>
      <c r="AG85" s="29"/>
      <c r="AH85" s="29"/>
      <c r="AI85" s="29"/>
      <c r="AJ85" s="29"/>
      <c r="AK85" s="39">
        <f>AL61</f>
        <v>4</v>
      </c>
      <c r="AM85" s="8" t="s">
        <v>66</v>
      </c>
      <c r="AN85" s="29">
        <f ca="1">AY80</f>
        <v>13.23236549699449</v>
      </c>
      <c r="AO85" s="29">
        <f t="shared" ref="AO85:AP85" ca="1" si="233">AZ80</f>
        <v>11.214913066898156</v>
      </c>
      <c r="AP85" s="29">
        <f t="shared" ca="1" si="233"/>
        <v>8.7951945391203807</v>
      </c>
      <c r="AQ85" s="30"/>
      <c r="AR85" s="29">
        <f ca="1">MAX(AN85:AP85)</f>
        <v>13.23236549699449</v>
      </c>
      <c r="AS85" s="31"/>
      <c r="AT85" s="33">
        <f ca="1">AR85/0.9/(AP61-AP62)/$N$3*1000</f>
        <v>2.0874101949991304</v>
      </c>
      <c r="AU85" s="29"/>
      <c r="AV85" s="21"/>
      <c r="AW85" s="29"/>
      <c r="AX85" s="29"/>
      <c r="AY85" s="29"/>
      <c r="AZ85" s="29"/>
      <c r="BA85" s="29"/>
      <c r="BB85" s="29"/>
      <c r="BC85" s="39">
        <f>BD61</f>
        <v>4</v>
      </c>
      <c r="BE85" s="8" t="s">
        <v>66</v>
      </c>
      <c r="BF85" s="29">
        <f ca="1">BQ80</f>
        <v>26.838536851759443</v>
      </c>
      <c r="BG85" s="29">
        <f t="shared" ref="BG85:BH85" ca="1" si="234">BR80</f>
        <v>31.50151229153494</v>
      </c>
      <c r="BH85" s="29">
        <f t="shared" ca="1" si="234"/>
        <v>60.490300000000047</v>
      </c>
      <c r="BI85" s="30"/>
      <c r="BJ85" s="29">
        <f ca="1">MAX(BF85:BH85)</f>
        <v>60.490300000000047</v>
      </c>
      <c r="BK85" s="31"/>
      <c r="BL85" s="33">
        <f ca="1">BJ85/0.9/(BH61-BH62)/$N$3*1000</f>
        <v>3.0671889329806015</v>
      </c>
      <c r="BM85" s="29"/>
      <c r="BN85" s="21"/>
      <c r="BO85" s="29"/>
      <c r="BP85" s="29"/>
      <c r="BQ85" s="29"/>
      <c r="BR85" s="29"/>
      <c r="BS85" s="29"/>
      <c r="BT85" s="29"/>
      <c r="BU85" s="39">
        <f>BV61</f>
        <v>4</v>
      </c>
      <c r="BW85" s="8" t="s">
        <v>66</v>
      </c>
      <c r="BX85" s="29">
        <f ca="1">CI80</f>
        <v>42.025847070635209</v>
      </c>
      <c r="BY85" s="29">
        <f t="shared" ref="BY85:BZ85" ca="1" si="235">CJ80</f>
        <v>58.950178600929249</v>
      </c>
      <c r="BZ85" s="29">
        <f t="shared" ca="1" si="235"/>
        <v>58.965474288811407</v>
      </c>
      <c r="CA85" s="30"/>
      <c r="CB85" s="29">
        <f ca="1">MAX(BX85:BZ85)</f>
        <v>58.965474288811407</v>
      </c>
      <c r="CC85" s="31"/>
      <c r="CD85" s="33">
        <f ca="1">CB85/0.9/(BZ61-BZ62)/$N$3*1000</f>
        <v>2.9898719326337346</v>
      </c>
      <c r="CE85" s="29"/>
      <c r="CF85" s="21"/>
      <c r="CG85" s="29"/>
      <c r="CH85" s="29"/>
      <c r="CI85" s="29"/>
      <c r="CJ85" s="29"/>
      <c r="CK85" s="29"/>
      <c r="CL85" s="29"/>
      <c r="CM85" s="39">
        <f>CN61</f>
        <v>4</v>
      </c>
      <c r="CO85" s="8" t="s">
        <v>66</v>
      </c>
      <c r="CP85" s="29">
        <f ca="1">DA80</f>
        <v>41.092900557029736</v>
      </c>
      <c r="CQ85" s="29">
        <f t="shared" ref="CQ85:CR85" ca="1" si="236">DB80</f>
        <v>63.012203595391149</v>
      </c>
      <c r="CR85" s="29">
        <f t="shared" ca="1" si="236"/>
        <v>35.96716140228645</v>
      </c>
      <c r="CS85" s="30"/>
      <c r="CT85" s="29">
        <f ca="1">MAX(CP85:CR85)</f>
        <v>63.012203595391149</v>
      </c>
      <c r="CU85" s="31"/>
      <c r="CV85" s="33">
        <f ca="1">CT85/0.9/(CR61-CR62)/$N$3*1000</f>
        <v>3.1950632334523728</v>
      </c>
      <c r="CW85" s="29"/>
      <c r="CX85" s="21"/>
      <c r="CY85" s="29"/>
      <c r="CZ85" s="29"/>
      <c r="DA85" s="29"/>
      <c r="DB85" s="29"/>
      <c r="DC85" s="29"/>
      <c r="DD85" s="29"/>
      <c r="DE85" s="39">
        <f>DF61</f>
        <v>4</v>
      </c>
      <c r="DG85" s="8" t="s">
        <v>66</v>
      </c>
      <c r="DH85" s="29">
        <f ca="1">DS80</f>
        <v>41.092900557029736</v>
      </c>
      <c r="DI85" s="29">
        <f t="shared" ref="DI85:DJ85" ca="1" si="237">DT80</f>
        <v>63.012203595391149</v>
      </c>
      <c r="DJ85" s="29">
        <f t="shared" ca="1" si="237"/>
        <v>35.96716140228645</v>
      </c>
      <c r="DK85" s="30"/>
      <c r="DL85" s="29">
        <f ca="1">MAX(DH85:DJ85)</f>
        <v>63.012203595391149</v>
      </c>
      <c r="DM85" s="31"/>
      <c r="DN85" s="33">
        <f ca="1">DL85/0.9/(DJ61-DJ62)/$N$3*1000</f>
        <v>3.1950632334523728</v>
      </c>
      <c r="DO85" s="29"/>
      <c r="DP85" s="21"/>
      <c r="DQ85" s="29"/>
      <c r="DR85" s="29"/>
      <c r="DS85" s="29"/>
      <c r="DT85" s="29"/>
      <c r="DU85" s="29"/>
      <c r="DV85" s="29"/>
    </row>
    <row r="86" spans="1:126" x14ac:dyDescent="0.3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41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41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41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41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41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41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</row>
    <row r="87" spans="1:126" x14ac:dyDescent="0.35">
      <c r="S87" s="37"/>
      <c r="AK87" s="37"/>
      <c r="BC87" s="37"/>
      <c r="BU87" s="37"/>
      <c r="CM87" s="37"/>
      <c r="DE87" s="37"/>
    </row>
    <row r="88" spans="1:126" x14ac:dyDescent="0.35">
      <c r="A88" s="2" t="s">
        <v>44</v>
      </c>
      <c r="B88" s="19" t="str">
        <f ca="1">A$7</f>
        <v>14-15</v>
      </c>
      <c r="D88" s="2" t="s">
        <v>24</v>
      </c>
      <c r="E88" s="8" t="s">
        <v>56</v>
      </c>
      <c r="F88" s="9">
        <v>60</v>
      </c>
      <c r="G88" s="2" t="s">
        <v>25</v>
      </c>
      <c r="H88" s="2" t="s">
        <v>26</v>
      </c>
      <c r="N88" s="2" t="s">
        <v>54</v>
      </c>
      <c r="O88" s="8"/>
      <c r="P88" s="48">
        <f ca="1">ROUND(ABS(IF($C$2&lt;=$C$3,(F95-F96)/F97,(G95-G96)/G97)),2)</f>
        <v>4.7</v>
      </c>
      <c r="Q88" s="2" t="s">
        <v>25</v>
      </c>
      <c r="S88" s="38" t="s">
        <v>44</v>
      </c>
      <c r="T88" s="19" t="str">
        <f ca="1">S$7</f>
        <v>15-16</v>
      </c>
      <c r="V88" s="2" t="s">
        <v>24</v>
      </c>
      <c r="W88" s="8" t="s">
        <v>56</v>
      </c>
      <c r="X88" s="9">
        <v>60</v>
      </c>
      <c r="Y88" s="2" t="s">
        <v>25</v>
      </c>
      <c r="Z88" s="2" t="s">
        <v>26</v>
      </c>
      <c r="AF88" s="2" t="s">
        <v>54</v>
      </c>
      <c r="AG88" s="8"/>
      <c r="AH88" s="48">
        <f ca="1">ROUND(ABS(IF($C$2&lt;=$C$3,(X95-X96)/X97,(Y95-Y96)/Y97)),2)</f>
        <v>3.8</v>
      </c>
      <c r="AI88" s="2" t="s">
        <v>25</v>
      </c>
      <c r="AK88" s="38" t="s">
        <v>44</v>
      </c>
      <c r="AL88" s="19" t="str">
        <f ca="1">AK$7</f>
        <v>16-17</v>
      </c>
      <c r="AN88" s="2" t="s">
        <v>24</v>
      </c>
      <c r="AO88" s="8" t="s">
        <v>56</v>
      </c>
      <c r="AP88" s="9">
        <v>60</v>
      </c>
      <c r="AQ88" s="2" t="s">
        <v>25</v>
      </c>
      <c r="AR88" s="2" t="s">
        <v>26</v>
      </c>
      <c r="AX88" s="2" t="s">
        <v>54</v>
      </c>
      <c r="AY88" s="8"/>
      <c r="AZ88" s="48">
        <f ca="1">ROUND(ABS(IF($C$2&lt;=$C$3,(AP95-AP96)/AP97,(AQ95-AQ96)/AQ97)),2)</f>
        <v>3</v>
      </c>
      <c r="BA88" s="2" t="s">
        <v>25</v>
      </c>
      <c r="BC88" s="38" t="s">
        <v>44</v>
      </c>
      <c r="BD88" s="19" t="str">
        <f ca="1">BC$7</f>
        <v>17-18</v>
      </c>
      <c r="BF88" s="2" t="s">
        <v>24</v>
      </c>
      <c r="BG88" s="8" t="s">
        <v>56</v>
      </c>
      <c r="BH88" s="9">
        <v>30</v>
      </c>
      <c r="BI88" s="2" t="s">
        <v>25</v>
      </c>
      <c r="BJ88" s="2" t="s">
        <v>26</v>
      </c>
      <c r="BP88" s="2" t="s">
        <v>54</v>
      </c>
      <c r="BQ88" s="8"/>
      <c r="BR88" s="48">
        <f ca="1">ROUND(ABS(IF($C$2&lt;=$C$3,(BH95-BH96)/BH97,(BI95-BI96)/BI97)),2)</f>
        <v>3.2</v>
      </c>
      <c r="BS88" s="2" t="s">
        <v>25</v>
      </c>
      <c r="BU88" s="38" t="s">
        <v>44</v>
      </c>
      <c r="BV88" s="19" t="str">
        <f ca="1">BU$7</f>
        <v>18-19</v>
      </c>
      <c r="BX88" s="2" t="s">
        <v>24</v>
      </c>
      <c r="BY88" s="8" t="s">
        <v>56</v>
      </c>
      <c r="BZ88" s="9">
        <v>30</v>
      </c>
      <c r="CA88" s="2" t="s">
        <v>25</v>
      </c>
      <c r="CB88" s="2" t="s">
        <v>26</v>
      </c>
      <c r="CH88" s="2" t="s">
        <v>54</v>
      </c>
      <c r="CI88" s="8"/>
      <c r="CJ88" s="48">
        <f ca="1">ROUND(ABS(IF($C$2&lt;=$C$3,(BZ95-BZ96)/BZ97,(CA95-CA96)/CA97)),2)</f>
        <v>4.2</v>
      </c>
      <c r="CK88" s="2" t="s">
        <v>25</v>
      </c>
      <c r="CM88" s="38" t="s">
        <v>44</v>
      </c>
      <c r="CN88" s="19" t="str">
        <f ca="1">CM$7</f>
        <v>19-20</v>
      </c>
      <c r="CP88" s="2" t="s">
        <v>24</v>
      </c>
      <c r="CQ88" s="8" t="s">
        <v>56</v>
      </c>
      <c r="CR88" s="9">
        <v>30</v>
      </c>
      <c r="CS88" s="2" t="s">
        <v>25</v>
      </c>
      <c r="CT88" s="2" t="s">
        <v>26</v>
      </c>
      <c r="CZ88" s="2" t="s">
        <v>54</v>
      </c>
      <c r="DA88" s="8"/>
      <c r="DB88" s="48">
        <f ca="1">ROUND(ABS(IF($C$2&lt;=$C$3,(CR95-CR96)/CR97,(CS95-CS96)/CS97)),2)</f>
        <v>3.6</v>
      </c>
      <c r="DC88" s="2" t="s">
        <v>25</v>
      </c>
      <c r="DE88" s="38" t="s">
        <v>44</v>
      </c>
      <c r="DF88" s="19" t="str">
        <f ca="1">DE$7</f>
        <v>-</v>
      </c>
      <c r="DH88" s="2" t="s">
        <v>24</v>
      </c>
      <c r="DI88" s="8" t="s">
        <v>56</v>
      </c>
      <c r="DJ88" s="9">
        <v>30</v>
      </c>
      <c r="DK88" s="2" t="s">
        <v>25</v>
      </c>
      <c r="DL88" s="2" t="s">
        <v>26</v>
      </c>
      <c r="DR88" s="2" t="s">
        <v>54</v>
      </c>
      <c r="DS88" s="8"/>
      <c r="DT88" s="48">
        <f ca="1">ROUND(ABS(IF($C$2&lt;=$C$3,(DJ95-DJ96)/DJ97,(DK95-DK96)/DK97)),2)</f>
        <v>3.6</v>
      </c>
      <c r="DU88" s="2" t="s">
        <v>25</v>
      </c>
    </row>
    <row r="89" spans="1:126" x14ac:dyDescent="0.35">
      <c r="A89" s="2" t="s">
        <v>68</v>
      </c>
      <c r="B89" s="19">
        <f>MAX(1,B61-1)</f>
        <v>3</v>
      </c>
      <c r="E89" s="8" t="s">
        <v>57</v>
      </c>
      <c r="F89" s="9">
        <v>22</v>
      </c>
      <c r="G89" s="2" t="s">
        <v>25</v>
      </c>
      <c r="H89" s="2" t="s">
        <v>27</v>
      </c>
      <c r="O89" s="8" t="s">
        <v>32</v>
      </c>
      <c r="P89" s="19">
        <f ca="1">ROUND(ABS((D97-D98)/P88),2)</f>
        <v>12.11</v>
      </c>
      <c r="Q89" s="17" t="s">
        <v>55</v>
      </c>
      <c r="S89" s="38" t="s">
        <v>68</v>
      </c>
      <c r="T89" s="19">
        <f>MAX(1,T61-1)</f>
        <v>3</v>
      </c>
      <c r="W89" s="8" t="s">
        <v>57</v>
      </c>
      <c r="X89" s="9">
        <v>22</v>
      </c>
      <c r="Y89" s="2" t="s">
        <v>25</v>
      </c>
      <c r="Z89" s="2" t="s">
        <v>27</v>
      </c>
      <c r="AG89" s="8" t="s">
        <v>32</v>
      </c>
      <c r="AH89" s="19">
        <f ca="1">ROUND(ABS((V97-V98)/AH88),2)</f>
        <v>12.11</v>
      </c>
      <c r="AI89" s="17" t="s">
        <v>55</v>
      </c>
      <c r="AK89" s="38" t="s">
        <v>68</v>
      </c>
      <c r="AL89" s="19">
        <f>MAX(1,AL61-1)</f>
        <v>3</v>
      </c>
      <c r="AO89" s="8" t="s">
        <v>57</v>
      </c>
      <c r="AP89" s="9">
        <v>22</v>
      </c>
      <c r="AQ89" s="2" t="s">
        <v>25</v>
      </c>
      <c r="AR89" s="2" t="s">
        <v>27</v>
      </c>
      <c r="AY89" s="8" t="s">
        <v>32</v>
      </c>
      <c r="AZ89" s="19">
        <f ca="1">ROUND(ABS((AN97-AN98)/AZ88),2)</f>
        <v>35.86</v>
      </c>
      <c r="BA89" s="17" t="s">
        <v>55</v>
      </c>
      <c r="BC89" s="38" t="s">
        <v>68</v>
      </c>
      <c r="BD89" s="19">
        <f>MAX(1,BD61-1)</f>
        <v>3</v>
      </c>
      <c r="BG89" s="8" t="s">
        <v>57</v>
      </c>
      <c r="BH89" s="9">
        <v>60</v>
      </c>
      <c r="BI89" s="2" t="s">
        <v>25</v>
      </c>
      <c r="BJ89" s="2" t="s">
        <v>27</v>
      </c>
      <c r="BQ89" s="8" t="s">
        <v>32</v>
      </c>
      <c r="BR89" s="19">
        <f ca="1">ROUND(ABS((BF97-BF98)/BR88),2)</f>
        <v>52.76</v>
      </c>
      <c r="BS89" s="17" t="s">
        <v>55</v>
      </c>
      <c r="BU89" s="38" t="s">
        <v>68</v>
      </c>
      <c r="BV89" s="19">
        <f>MAX(1,BV61-1)</f>
        <v>3</v>
      </c>
      <c r="BY89" s="8" t="s">
        <v>57</v>
      </c>
      <c r="BZ89" s="9">
        <v>60</v>
      </c>
      <c r="CA89" s="2" t="s">
        <v>25</v>
      </c>
      <c r="CB89" s="2" t="s">
        <v>27</v>
      </c>
      <c r="CI89" s="8" t="s">
        <v>32</v>
      </c>
      <c r="CJ89" s="19">
        <f ca="1">ROUND(ABS((BX97-BX98)/CJ88),2)</f>
        <v>52.76</v>
      </c>
      <c r="CK89" s="17" t="s">
        <v>55</v>
      </c>
      <c r="CM89" s="38" t="s">
        <v>68</v>
      </c>
      <c r="CN89" s="19">
        <f>MAX(1,CN61-1)</f>
        <v>3</v>
      </c>
      <c r="CQ89" s="8" t="s">
        <v>57</v>
      </c>
      <c r="CR89" s="9">
        <v>60</v>
      </c>
      <c r="CS89" s="2" t="s">
        <v>25</v>
      </c>
      <c r="CT89" s="2" t="s">
        <v>27</v>
      </c>
      <c r="DA89" s="8" t="s">
        <v>32</v>
      </c>
      <c r="DB89" s="19">
        <f ca="1">ROUND(ABS((CP97-CP98)/DB88),2)</f>
        <v>52.76</v>
      </c>
      <c r="DC89" s="17" t="s">
        <v>55</v>
      </c>
      <c r="DE89" s="38" t="s">
        <v>68</v>
      </c>
      <c r="DF89" s="19">
        <f>MAX(1,DF61-1)</f>
        <v>3</v>
      </c>
      <c r="DI89" s="8" t="s">
        <v>57</v>
      </c>
      <c r="DJ89" s="9">
        <v>60</v>
      </c>
      <c r="DK89" s="2" t="s">
        <v>25</v>
      </c>
      <c r="DL89" s="2" t="s">
        <v>27</v>
      </c>
      <c r="DS89" s="8" t="s">
        <v>32</v>
      </c>
      <c r="DT89" s="19">
        <f ca="1">ROUND(ABS((DH97-DH98)/DT88),2)</f>
        <v>52.76</v>
      </c>
      <c r="DU89" s="17" t="s">
        <v>55</v>
      </c>
    </row>
    <row r="90" spans="1:126" x14ac:dyDescent="0.35">
      <c r="B90" s="25" t="str">
        <f>IF(B89=B61,"duplicato","")</f>
        <v/>
      </c>
      <c r="E90" s="8" t="s">
        <v>28</v>
      </c>
      <c r="F90" s="42">
        <f>$N$4</f>
        <v>4</v>
      </c>
      <c r="G90" s="2" t="s">
        <v>25</v>
      </c>
      <c r="H90" s="2" t="s">
        <v>29</v>
      </c>
      <c r="O90" s="8" t="s">
        <v>33</v>
      </c>
      <c r="P90" s="19">
        <f ca="1">ROUND(ABS((E97-E98)/P88),2)</f>
        <v>7.42</v>
      </c>
      <c r="Q90" s="17" t="s">
        <v>55</v>
      </c>
      <c r="S90" s="38"/>
      <c r="T90" s="25" t="str">
        <f>IF(T89=T61,"duplicato","")</f>
        <v/>
      </c>
      <c r="W90" s="8" t="s">
        <v>28</v>
      </c>
      <c r="X90" s="42">
        <f>$N$4</f>
        <v>4</v>
      </c>
      <c r="Y90" s="2" t="s">
        <v>25</v>
      </c>
      <c r="Z90" s="2" t="s">
        <v>29</v>
      </c>
      <c r="AG90" s="8" t="s">
        <v>33</v>
      </c>
      <c r="AH90" s="19">
        <f ca="1">ROUND(ABS((W97-W98)/AH88),2)</f>
        <v>7.42</v>
      </c>
      <c r="AI90" s="17" t="s">
        <v>55</v>
      </c>
      <c r="AK90" s="38"/>
      <c r="AL90" s="25" t="str">
        <f>IF(AL89=AL61,"duplicato","")</f>
        <v/>
      </c>
      <c r="AO90" s="8" t="s">
        <v>28</v>
      </c>
      <c r="AP90" s="42">
        <f>$N$4</f>
        <v>4</v>
      </c>
      <c r="AQ90" s="2" t="s">
        <v>25</v>
      </c>
      <c r="AR90" s="2" t="s">
        <v>29</v>
      </c>
      <c r="AY90" s="8" t="s">
        <v>33</v>
      </c>
      <c r="AZ90" s="19">
        <f ca="1">ROUND(ABS((AO97-AO98)/AZ88),2)</f>
        <v>21.6</v>
      </c>
      <c r="BA90" s="17" t="s">
        <v>55</v>
      </c>
      <c r="BC90" s="38"/>
      <c r="BD90" s="25" t="str">
        <f>IF(BD89=BD61,"duplicato","")</f>
        <v/>
      </c>
      <c r="BG90" s="8" t="s">
        <v>28</v>
      </c>
      <c r="BH90" s="42">
        <f>$N$4</f>
        <v>4</v>
      </c>
      <c r="BI90" s="2" t="s">
        <v>25</v>
      </c>
      <c r="BJ90" s="2" t="s">
        <v>29</v>
      </c>
      <c r="BQ90" s="8" t="s">
        <v>33</v>
      </c>
      <c r="BR90" s="19">
        <f ca="1">ROUND(ABS((BG97-BG98)/BR88),2)</f>
        <v>31.63</v>
      </c>
      <c r="BS90" s="17" t="s">
        <v>55</v>
      </c>
      <c r="BU90" s="38"/>
      <c r="BV90" s="25" t="str">
        <f>IF(BV89=BV61,"duplicato","")</f>
        <v/>
      </c>
      <c r="BY90" s="8" t="s">
        <v>28</v>
      </c>
      <c r="BZ90" s="42">
        <f>$N$4</f>
        <v>4</v>
      </c>
      <c r="CA90" s="2" t="s">
        <v>25</v>
      </c>
      <c r="CB90" s="2" t="s">
        <v>29</v>
      </c>
      <c r="CI90" s="8" t="s">
        <v>33</v>
      </c>
      <c r="CJ90" s="19">
        <f ca="1">ROUND(ABS((BY97-BY98)/CJ88),2)</f>
        <v>31.63</v>
      </c>
      <c r="CK90" s="17" t="s">
        <v>55</v>
      </c>
      <c r="CM90" s="38"/>
      <c r="CN90" s="25" t="str">
        <f>IF(CN89=CN61,"duplicato","")</f>
        <v/>
      </c>
      <c r="CQ90" s="8" t="s">
        <v>28</v>
      </c>
      <c r="CR90" s="42">
        <f>$N$4</f>
        <v>4</v>
      </c>
      <c r="CS90" s="2" t="s">
        <v>25</v>
      </c>
      <c r="CT90" s="2" t="s">
        <v>29</v>
      </c>
      <c r="DA90" s="8" t="s">
        <v>33</v>
      </c>
      <c r="DB90" s="19">
        <f ca="1">ROUND(ABS((CQ97-CQ98)/DB88),2)</f>
        <v>31.63</v>
      </c>
      <c r="DC90" s="17" t="s">
        <v>55</v>
      </c>
      <c r="DE90" s="38"/>
      <c r="DF90" s="25" t="str">
        <f>IF(DF89=DF61,"duplicato","")</f>
        <v/>
      </c>
      <c r="DI90" s="8" t="s">
        <v>28</v>
      </c>
      <c r="DJ90" s="42">
        <f>$N$4</f>
        <v>4</v>
      </c>
      <c r="DK90" s="2" t="s">
        <v>25</v>
      </c>
      <c r="DL90" s="2" t="s">
        <v>29</v>
      </c>
      <c r="DS90" s="8" t="s">
        <v>33</v>
      </c>
      <c r="DT90" s="19">
        <f ca="1">ROUND(ABS((DI97-DI98)/DT88),2)</f>
        <v>31.63</v>
      </c>
      <c r="DU90" s="17" t="s">
        <v>55</v>
      </c>
    </row>
    <row r="91" spans="1:126" x14ac:dyDescent="0.35">
      <c r="E91" s="8" t="s">
        <v>47</v>
      </c>
      <c r="F91" s="9">
        <v>15</v>
      </c>
      <c r="G91" s="2" t="s">
        <v>25</v>
      </c>
      <c r="H91" s="2" t="s">
        <v>49</v>
      </c>
      <c r="S91" s="38"/>
      <c r="W91" s="8" t="s">
        <v>47</v>
      </c>
      <c r="X91" s="9">
        <v>15</v>
      </c>
      <c r="Y91" s="2" t="s">
        <v>25</v>
      </c>
      <c r="Z91" s="2" t="s">
        <v>49</v>
      </c>
      <c r="AK91" s="38"/>
      <c r="AO91" s="8" t="s">
        <v>47</v>
      </c>
      <c r="AP91" s="9">
        <v>15</v>
      </c>
      <c r="AQ91" s="2" t="s">
        <v>25</v>
      </c>
      <c r="AR91" s="2" t="s">
        <v>49</v>
      </c>
      <c r="BC91" s="38"/>
      <c r="BG91" s="8" t="s">
        <v>47</v>
      </c>
      <c r="BH91" s="9">
        <v>15</v>
      </c>
      <c r="BI91" s="2" t="s">
        <v>25</v>
      </c>
      <c r="BJ91" s="2" t="s">
        <v>49</v>
      </c>
      <c r="BU91" s="38"/>
      <c r="BY91" s="8" t="s">
        <v>47</v>
      </c>
      <c r="BZ91" s="9">
        <v>35</v>
      </c>
      <c r="CA91" s="2" t="s">
        <v>25</v>
      </c>
      <c r="CB91" s="2" t="s">
        <v>49</v>
      </c>
      <c r="CM91" s="38"/>
      <c r="CQ91" s="8" t="s">
        <v>47</v>
      </c>
      <c r="CR91" s="9">
        <v>35</v>
      </c>
      <c r="CS91" s="2" t="s">
        <v>25</v>
      </c>
      <c r="CT91" s="2" t="s">
        <v>49</v>
      </c>
      <c r="DE91" s="38"/>
      <c r="DI91" s="8" t="s">
        <v>47</v>
      </c>
      <c r="DJ91" s="9">
        <v>35</v>
      </c>
      <c r="DK91" s="2" t="s">
        <v>25</v>
      </c>
      <c r="DL91" s="2" t="s">
        <v>49</v>
      </c>
    </row>
    <row r="92" spans="1:126" x14ac:dyDescent="0.35">
      <c r="E92" s="8" t="s">
        <v>48</v>
      </c>
      <c r="F92" s="9">
        <v>15</v>
      </c>
      <c r="G92" s="2" t="s">
        <v>25</v>
      </c>
      <c r="H92" s="2" t="s">
        <v>50</v>
      </c>
      <c r="S92" s="38"/>
      <c r="W92" s="8" t="s">
        <v>48</v>
      </c>
      <c r="X92" s="9">
        <v>15</v>
      </c>
      <c r="Y92" s="2" t="s">
        <v>25</v>
      </c>
      <c r="Z92" s="2" t="s">
        <v>50</v>
      </c>
      <c r="AK92" s="38"/>
      <c r="AO92" s="8" t="s">
        <v>48</v>
      </c>
      <c r="AP92" s="9">
        <v>15</v>
      </c>
      <c r="AQ92" s="2" t="s">
        <v>25</v>
      </c>
      <c r="AR92" s="2" t="s">
        <v>50</v>
      </c>
      <c r="BC92" s="38"/>
      <c r="BG92" s="8" t="s">
        <v>48</v>
      </c>
      <c r="BH92" s="9">
        <v>35</v>
      </c>
      <c r="BI92" s="2" t="s">
        <v>25</v>
      </c>
      <c r="BJ92" s="2" t="s">
        <v>50</v>
      </c>
      <c r="BU92" s="38"/>
      <c r="BY92" s="8" t="s">
        <v>48</v>
      </c>
      <c r="BZ92" s="9">
        <v>35</v>
      </c>
      <c r="CA92" s="2" t="s">
        <v>25</v>
      </c>
      <c r="CB92" s="2" t="s">
        <v>50</v>
      </c>
      <c r="CM92" s="38"/>
      <c r="CQ92" s="8" t="s">
        <v>48</v>
      </c>
      <c r="CR92" s="9">
        <v>15</v>
      </c>
      <c r="CS92" s="2" t="s">
        <v>25</v>
      </c>
      <c r="CT92" s="2" t="s">
        <v>50</v>
      </c>
      <c r="DE92" s="38"/>
      <c r="DI92" s="8" t="s">
        <v>48</v>
      </c>
      <c r="DJ92" s="9">
        <v>35</v>
      </c>
      <c r="DK92" s="2" t="s">
        <v>25</v>
      </c>
      <c r="DL92" s="2" t="s">
        <v>50</v>
      </c>
    </row>
    <row r="93" spans="1:126" x14ac:dyDescent="0.35">
      <c r="S93" s="38"/>
      <c r="AK93" s="38"/>
      <c r="BC93" s="38"/>
      <c r="BU93" s="38"/>
      <c r="CM93" s="38"/>
      <c r="DE93" s="38"/>
    </row>
    <row r="94" spans="1:126" x14ac:dyDescent="0.35">
      <c r="A94" s="2" t="s">
        <v>30</v>
      </c>
      <c r="D94" s="20" t="s">
        <v>32</v>
      </c>
      <c r="E94" s="20" t="s">
        <v>33</v>
      </c>
      <c r="F94" s="20" t="s">
        <v>34</v>
      </c>
      <c r="G94" s="20" t="s">
        <v>35</v>
      </c>
      <c r="H94" s="20" t="s">
        <v>36</v>
      </c>
      <c r="I94" s="20" t="s">
        <v>37</v>
      </c>
      <c r="J94" s="23" t="s">
        <v>39</v>
      </c>
      <c r="K94" s="23" t="s">
        <v>40</v>
      </c>
      <c r="L94" s="23" t="s">
        <v>41</v>
      </c>
      <c r="M94" s="23" t="s">
        <v>42</v>
      </c>
      <c r="N94" s="23" t="s">
        <v>53</v>
      </c>
      <c r="O94" s="20" t="s">
        <v>32</v>
      </c>
      <c r="P94" s="23" t="s">
        <v>51</v>
      </c>
      <c r="Q94" s="23" t="s">
        <v>52</v>
      </c>
      <c r="S94" s="38" t="s">
        <v>30</v>
      </c>
      <c r="V94" s="20" t="s">
        <v>32</v>
      </c>
      <c r="W94" s="20" t="s">
        <v>33</v>
      </c>
      <c r="X94" s="20" t="s">
        <v>34</v>
      </c>
      <c r="Y94" s="20" t="s">
        <v>35</v>
      </c>
      <c r="Z94" s="20" t="s">
        <v>36</v>
      </c>
      <c r="AA94" s="20" t="s">
        <v>37</v>
      </c>
      <c r="AB94" s="23" t="s">
        <v>39</v>
      </c>
      <c r="AC94" s="23" t="s">
        <v>40</v>
      </c>
      <c r="AD94" s="23" t="s">
        <v>41</v>
      </c>
      <c r="AE94" s="23" t="s">
        <v>42</v>
      </c>
      <c r="AF94" s="23" t="s">
        <v>53</v>
      </c>
      <c r="AG94" s="20" t="s">
        <v>32</v>
      </c>
      <c r="AH94" s="23" t="s">
        <v>51</v>
      </c>
      <c r="AI94" s="23" t="s">
        <v>52</v>
      </c>
      <c r="AK94" s="38" t="s">
        <v>30</v>
      </c>
      <c r="AN94" s="20" t="s">
        <v>32</v>
      </c>
      <c r="AO94" s="20" t="s">
        <v>33</v>
      </c>
      <c r="AP94" s="20" t="s">
        <v>34</v>
      </c>
      <c r="AQ94" s="20" t="s">
        <v>35</v>
      </c>
      <c r="AR94" s="20" t="s">
        <v>36</v>
      </c>
      <c r="AS94" s="20" t="s">
        <v>37</v>
      </c>
      <c r="AT94" s="23" t="s">
        <v>39</v>
      </c>
      <c r="AU94" s="23" t="s">
        <v>40</v>
      </c>
      <c r="AV94" s="23" t="s">
        <v>41</v>
      </c>
      <c r="AW94" s="23" t="s">
        <v>42</v>
      </c>
      <c r="AX94" s="23" t="s">
        <v>53</v>
      </c>
      <c r="AY94" s="20" t="s">
        <v>32</v>
      </c>
      <c r="AZ94" s="23" t="s">
        <v>51</v>
      </c>
      <c r="BA94" s="23" t="s">
        <v>52</v>
      </c>
      <c r="BC94" s="38" t="s">
        <v>30</v>
      </c>
      <c r="BF94" s="20" t="s">
        <v>32</v>
      </c>
      <c r="BG94" s="20" t="s">
        <v>33</v>
      </c>
      <c r="BH94" s="20" t="s">
        <v>34</v>
      </c>
      <c r="BI94" s="20" t="s">
        <v>35</v>
      </c>
      <c r="BJ94" s="20" t="s">
        <v>36</v>
      </c>
      <c r="BK94" s="20" t="s">
        <v>37</v>
      </c>
      <c r="BL94" s="23" t="s">
        <v>39</v>
      </c>
      <c r="BM94" s="23" t="s">
        <v>40</v>
      </c>
      <c r="BN94" s="23" t="s">
        <v>41</v>
      </c>
      <c r="BO94" s="23" t="s">
        <v>42</v>
      </c>
      <c r="BP94" s="23" t="s">
        <v>53</v>
      </c>
      <c r="BQ94" s="20" t="s">
        <v>32</v>
      </c>
      <c r="BR94" s="23" t="s">
        <v>51</v>
      </c>
      <c r="BS94" s="23" t="s">
        <v>52</v>
      </c>
      <c r="BU94" s="38" t="s">
        <v>30</v>
      </c>
      <c r="BX94" s="20" t="s">
        <v>32</v>
      </c>
      <c r="BY94" s="20" t="s">
        <v>33</v>
      </c>
      <c r="BZ94" s="20" t="s">
        <v>34</v>
      </c>
      <c r="CA94" s="20" t="s">
        <v>35</v>
      </c>
      <c r="CB94" s="20" t="s">
        <v>36</v>
      </c>
      <c r="CC94" s="20" t="s">
        <v>37</v>
      </c>
      <c r="CD94" s="23" t="s">
        <v>39</v>
      </c>
      <c r="CE94" s="23" t="s">
        <v>40</v>
      </c>
      <c r="CF94" s="23" t="s">
        <v>41</v>
      </c>
      <c r="CG94" s="23" t="s">
        <v>42</v>
      </c>
      <c r="CH94" s="23" t="s">
        <v>53</v>
      </c>
      <c r="CI94" s="20" t="s">
        <v>32</v>
      </c>
      <c r="CJ94" s="23" t="s">
        <v>51</v>
      </c>
      <c r="CK94" s="23" t="s">
        <v>52</v>
      </c>
      <c r="CM94" s="38" t="s">
        <v>30</v>
      </c>
      <c r="CP94" s="20" t="s">
        <v>32</v>
      </c>
      <c r="CQ94" s="20" t="s">
        <v>33</v>
      </c>
      <c r="CR94" s="20" t="s">
        <v>34</v>
      </c>
      <c r="CS94" s="20" t="s">
        <v>35</v>
      </c>
      <c r="CT94" s="20" t="s">
        <v>36</v>
      </c>
      <c r="CU94" s="20" t="s">
        <v>37</v>
      </c>
      <c r="CV94" s="23" t="s">
        <v>39</v>
      </c>
      <c r="CW94" s="23" t="s">
        <v>40</v>
      </c>
      <c r="CX94" s="23" t="s">
        <v>41</v>
      </c>
      <c r="CY94" s="23" t="s">
        <v>42</v>
      </c>
      <c r="CZ94" s="23" t="s">
        <v>53</v>
      </c>
      <c r="DA94" s="20" t="s">
        <v>32</v>
      </c>
      <c r="DB94" s="23" t="s">
        <v>51</v>
      </c>
      <c r="DC94" s="23" t="s">
        <v>52</v>
      </c>
      <c r="DE94" s="38" t="s">
        <v>30</v>
      </c>
      <c r="DH94" s="20" t="s">
        <v>32</v>
      </c>
      <c r="DI94" s="20" t="s">
        <v>33</v>
      </c>
      <c r="DJ94" s="20" t="s">
        <v>34</v>
      </c>
      <c r="DK94" s="20" t="s">
        <v>35</v>
      </c>
      <c r="DL94" s="20" t="s">
        <v>36</v>
      </c>
      <c r="DM94" s="20" t="s">
        <v>37</v>
      </c>
      <c r="DN94" s="23" t="s">
        <v>39</v>
      </c>
      <c r="DO94" s="23" t="s">
        <v>40</v>
      </c>
      <c r="DP94" s="23" t="s">
        <v>41</v>
      </c>
      <c r="DQ94" s="23" t="s">
        <v>42</v>
      </c>
      <c r="DR94" s="23" t="s">
        <v>53</v>
      </c>
      <c r="DS94" s="20" t="s">
        <v>32</v>
      </c>
      <c r="DT94" s="23" t="s">
        <v>51</v>
      </c>
      <c r="DU94" s="23" t="s">
        <v>52</v>
      </c>
    </row>
    <row r="95" spans="1:126" x14ac:dyDescent="0.35">
      <c r="A95" s="8" t="s">
        <v>31</v>
      </c>
      <c r="B95" s="8">
        <f>($H$2-B89)*4+1</f>
        <v>9</v>
      </c>
      <c r="C95" s="8" t="s">
        <v>11</v>
      </c>
      <c r="D95" s="6">
        <f ca="1">INDEX(E$7:E$30,B95,1)</f>
        <v>-21.088000000000001</v>
      </c>
      <c r="E95" s="6">
        <f ca="1">INDEX(F$7:F$30,B95,1)</f>
        <v>-12.926</v>
      </c>
      <c r="F95" s="6">
        <f ca="1">INDEX(G$7:G$30,B95,1)</f>
        <v>14.891</v>
      </c>
      <c r="G95" s="6">
        <f ca="1">INDEX(H$7:H$30,B95,1)</f>
        <v>1.758</v>
      </c>
      <c r="H95" s="6">
        <f ca="1">INDEX(I$7:I$30,B95,1)</f>
        <v>0.20200000000000001</v>
      </c>
      <c r="I95" s="6">
        <f ca="1">INDEX(J$7:J$30,B95,1)</f>
        <v>0.29799999999999999</v>
      </c>
      <c r="J95" s="24">
        <f ca="1">(ABS(F95)+ABS(H95))*SIGN(F95)</f>
        <v>15.093</v>
      </c>
      <c r="K95" s="24">
        <f ca="1">(ABS(G95)+ABS(I95))*SIGN(G95)</f>
        <v>2.056</v>
      </c>
      <c r="L95" s="24">
        <f ca="1">(ABS(J95)+0.3*ABS(K95))*SIGN(J95)</f>
        <v>15.7098</v>
      </c>
      <c r="M95" s="24">
        <f t="shared" ref="M95:M98" ca="1" si="238">(ABS(K95)+0.3*ABS(J95))*SIGN(K95)</f>
        <v>6.5838999999999999</v>
      </c>
      <c r="N95" s="24">
        <f ca="1">IF($C$2&lt;=$C$3,L95,M95)</f>
        <v>15.7098</v>
      </c>
      <c r="O95" s="48">
        <f ca="1">D95</f>
        <v>-21.088000000000001</v>
      </c>
      <c r="P95" s="48">
        <f ca="1">E95+N95</f>
        <v>2.7837999999999994</v>
      </c>
      <c r="Q95" s="48">
        <f ca="1">E95-N95</f>
        <v>-28.6358</v>
      </c>
      <c r="S95" s="39" t="s">
        <v>31</v>
      </c>
      <c r="T95" s="8">
        <f>($H$2-T89)*4+1</f>
        <v>9</v>
      </c>
      <c r="U95" s="8" t="s">
        <v>11</v>
      </c>
      <c r="V95" s="6">
        <f ca="1">INDEX(W$7:W$30,T95,1)</f>
        <v>-15.116</v>
      </c>
      <c r="W95" s="6">
        <f ca="1">INDEX(X$7:X$30,T95,1)</f>
        <v>-9.2629999999999999</v>
      </c>
      <c r="X95" s="6">
        <f ca="1">INDEX(Y$7:Y$30,T95,1)</f>
        <v>16.696000000000002</v>
      </c>
      <c r="Y95" s="6">
        <f ca="1">INDEX(Z$7:Z$30,T95,1)</f>
        <v>1.9710000000000001</v>
      </c>
      <c r="Z95" s="6">
        <f ca="1">INDEX(AA$7:AA$30,T95,1)</f>
        <v>0.22700000000000001</v>
      </c>
      <c r="AA95" s="6">
        <f ca="1">INDEX(AB$7:AB$30,T95,1)</f>
        <v>0.33400000000000002</v>
      </c>
      <c r="AB95" s="24">
        <f ca="1">(ABS(X95)+ABS(Z95))*SIGN(X95)</f>
        <v>16.923000000000002</v>
      </c>
      <c r="AC95" s="24">
        <f ca="1">(ABS(Y95)+ABS(AA95))*SIGN(Y95)</f>
        <v>2.3050000000000002</v>
      </c>
      <c r="AD95" s="24">
        <f ca="1">(ABS(AB95)+0.3*ABS(AC95))*SIGN(AB95)</f>
        <v>17.614500000000003</v>
      </c>
      <c r="AE95" s="24">
        <f t="shared" ref="AE95:AE98" ca="1" si="239">(ABS(AC95)+0.3*ABS(AB95))*SIGN(AC95)</f>
        <v>7.3818999999999999</v>
      </c>
      <c r="AF95" s="24">
        <f ca="1">IF($C$2&lt;=$C$3,AD95,AE95)</f>
        <v>17.614500000000003</v>
      </c>
      <c r="AG95" s="48">
        <f ca="1">V95</f>
        <v>-15.116</v>
      </c>
      <c r="AH95" s="48">
        <f ca="1">W95+AF95</f>
        <v>8.3515000000000033</v>
      </c>
      <c r="AI95" s="48">
        <f ca="1">W95-AF95</f>
        <v>-26.877500000000005</v>
      </c>
      <c r="AK95" s="39" t="s">
        <v>31</v>
      </c>
      <c r="AL95" s="8">
        <f>($H$2-AL89)*4+1</f>
        <v>9</v>
      </c>
      <c r="AM95" s="8" t="s">
        <v>11</v>
      </c>
      <c r="AN95" s="6">
        <f ca="1">INDEX(AO$7:AO$30,AL95,1)</f>
        <v>-27.696000000000002</v>
      </c>
      <c r="AO95" s="6">
        <f ca="1">INDEX(AP$7:AP$30,AL95,1)</f>
        <v>-16.667999999999999</v>
      </c>
      <c r="AP95" s="6">
        <f ca="1">INDEX(AQ$7:AQ$30,AL95,1)</f>
        <v>19.146999999999998</v>
      </c>
      <c r="AQ95" s="6">
        <f ca="1">INDEX(AR$7:AR$30,AL95,1)</f>
        <v>2.2589999999999999</v>
      </c>
      <c r="AR95" s="6">
        <f ca="1">INDEX(AS$7:AS$30,AL95,1)</f>
        <v>0.26100000000000001</v>
      </c>
      <c r="AS95" s="6">
        <f ca="1">INDEX(AT$7:AT$30,AL95,1)</f>
        <v>0.38300000000000001</v>
      </c>
      <c r="AT95" s="24">
        <f ca="1">(ABS(AP95)+ABS(AR95))*SIGN(AP95)</f>
        <v>19.407999999999998</v>
      </c>
      <c r="AU95" s="24">
        <f ca="1">(ABS(AQ95)+ABS(AS95))*SIGN(AQ95)</f>
        <v>2.6419999999999999</v>
      </c>
      <c r="AV95" s="24">
        <f ca="1">(ABS(AT95)+0.3*ABS(AU95))*SIGN(AT95)</f>
        <v>20.200599999999998</v>
      </c>
      <c r="AW95" s="24">
        <f t="shared" ref="AW95:AW98" ca="1" si="240">(ABS(AU95)+0.3*ABS(AT95))*SIGN(AU95)</f>
        <v>8.4643999999999995</v>
      </c>
      <c r="AX95" s="24">
        <f ca="1">IF($C$2&lt;=$C$3,AV95,AW95)</f>
        <v>20.200599999999998</v>
      </c>
      <c r="AY95" s="48">
        <f ca="1">AN95</f>
        <v>-27.696000000000002</v>
      </c>
      <c r="AZ95" s="48">
        <f ca="1">AO95+AX95</f>
        <v>3.5325999999999986</v>
      </c>
      <c r="BA95" s="48">
        <f ca="1">AO95-AX95</f>
        <v>-36.868600000000001</v>
      </c>
      <c r="BC95" s="39" t="s">
        <v>31</v>
      </c>
      <c r="BD95" s="8">
        <f>($H$2-BD89)*4+1</f>
        <v>9</v>
      </c>
      <c r="BE95" s="8" t="s">
        <v>11</v>
      </c>
      <c r="BF95" s="6">
        <f ca="1">INDEX(BG$7:BG$30,BD95,1)</f>
        <v>-46.100999999999999</v>
      </c>
      <c r="BG95" s="6">
        <f ca="1">INDEX(BH$7:BH$30,BD95,1)</f>
        <v>-27.573</v>
      </c>
      <c r="BH95" s="6">
        <f ca="1">INDEX(BI$7:BI$30,BD95,1)</f>
        <v>87.06</v>
      </c>
      <c r="BI95" s="6">
        <f ca="1">INDEX(BJ$7:BJ$30,BD95,1)</f>
        <v>10.276999999999999</v>
      </c>
      <c r="BJ95" s="6">
        <f ca="1">INDEX(BK$7:BK$30,BD95,1)</f>
        <v>1.181</v>
      </c>
      <c r="BK95" s="6">
        <f ca="1">INDEX(BL$7:BL$30,BD95,1)</f>
        <v>1.7370000000000001</v>
      </c>
      <c r="BL95" s="24">
        <f ca="1">(ABS(BH95)+ABS(BJ95))*SIGN(BH95)</f>
        <v>88.241</v>
      </c>
      <c r="BM95" s="24">
        <f ca="1">(ABS(BI95)+ABS(BK95))*SIGN(BI95)</f>
        <v>12.013999999999999</v>
      </c>
      <c r="BN95" s="24">
        <f ca="1">(ABS(BL95)+0.3*ABS(BM95))*SIGN(BL95)</f>
        <v>91.845200000000006</v>
      </c>
      <c r="BO95" s="24">
        <f t="shared" ref="BO95:BO98" ca="1" si="241">(ABS(BM95)+0.3*ABS(BL95))*SIGN(BM95)</f>
        <v>38.4863</v>
      </c>
      <c r="BP95" s="24">
        <f ca="1">IF($C$2&lt;=$C$3,BN95,BO95)</f>
        <v>91.845200000000006</v>
      </c>
      <c r="BQ95" s="48">
        <f ca="1">BF95</f>
        <v>-46.100999999999999</v>
      </c>
      <c r="BR95" s="48">
        <f ca="1">BG95+BP95</f>
        <v>64.272199999999998</v>
      </c>
      <c r="BS95" s="48">
        <f ca="1">BG95-BP95</f>
        <v>-119.41820000000001</v>
      </c>
      <c r="BU95" s="39" t="s">
        <v>31</v>
      </c>
      <c r="BV95" s="8">
        <f>($H$2-BV89)*4+1</f>
        <v>9</v>
      </c>
      <c r="BW95" s="8" t="s">
        <v>11</v>
      </c>
      <c r="BX95" s="6">
        <f ca="1">INDEX(BY$7:BY$30,BV95,1)</f>
        <v>-73.707999999999998</v>
      </c>
      <c r="BY95" s="6">
        <f ca="1">INDEX(BZ$7:BZ$30,BV95,1)</f>
        <v>-44.192999999999998</v>
      </c>
      <c r="BZ95" s="6">
        <f ca="1">INDEX(CA$7:CA$30,BV95,1)</f>
        <v>133.42599999999999</v>
      </c>
      <c r="CA95" s="6">
        <f ca="1">INDEX(CB$7:CB$30,BV95,1)</f>
        <v>15.746</v>
      </c>
      <c r="CB95" s="6">
        <f ca="1">INDEX(CC$7:CC$30,BV95,1)</f>
        <v>1.8129999999999999</v>
      </c>
      <c r="CC95" s="6">
        <f ca="1">INDEX(CD$7:CD$30,BV95,1)</f>
        <v>2.6669999999999998</v>
      </c>
      <c r="CD95" s="24">
        <f ca="1">(ABS(BZ95)+ABS(CB95))*SIGN(BZ95)</f>
        <v>135.23899999999998</v>
      </c>
      <c r="CE95" s="24">
        <f ca="1">(ABS(CA95)+ABS(CC95))*SIGN(CA95)</f>
        <v>18.413</v>
      </c>
      <c r="CF95" s="24">
        <f ca="1">(ABS(CD95)+0.3*ABS(CE95))*SIGN(CD95)</f>
        <v>140.76289999999997</v>
      </c>
      <c r="CG95" s="24">
        <f t="shared" ref="CG95:CG98" ca="1" si="242">(ABS(CE95)+0.3*ABS(CD95))*SIGN(CE95)</f>
        <v>58.984699999999989</v>
      </c>
      <c r="CH95" s="24">
        <f ca="1">IF($C$2&lt;=$C$3,CF95,CG95)</f>
        <v>140.76289999999997</v>
      </c>
      <c r="CI95" s="48">
        <f ca="1">BX95</f>
        <v>-73.707999999999998</v>
      </c>
      <c r="CJ95" s="48">
        <f ca="1">BY95+CH95</f>
        <v>96.569899999999976</v>
      </c>
      <c r="CK95" s="48">
        <f ca="1">BY95-CH95</f>
        <v>-184.95589999999999</v>
      </c>
      <c r="CM95" s="39" t="s">
        <v>31</v>
      </c>
      <c r="CN95" s="8">
        <f>($H$2-CN89)*4+1</f>
        <v>9</v>
      </c>
      <c r="CO95" s="8" t="s">
        <v>11</v>
      </c>
      <c r="CP95" s="6">
        <f ca="1">INDEX(CQ$7:CQ$30,CN95,1)</f>
        <v>-36.994999999999997</v>
      </c>
      <c r="CQ95" s="6">
        <f ca="1">INDEX(CR$7:CR$30,CN95,1)</f>
        <v>-22.265999999999998</v>
      </c>
      <c r="CR95" s="6">
        <f ca="1">INDEX(CS$7:CS$30,CN95,1)</f>
        <v>115.358</v>
      </c>
      <c r="CS95" s="6">
        <f ca="1">INDEX(CT$7:CT$30,CN95,1)</f>
        <v>13.618</v>
      </c>
      <c r="CT95" s="6">
        <f ca="1">INDEX(CU$7:CU$30,CN95,1)</f>
        <v>1.5649999999999999</v>
      </c>
      <c r="CU95" s="6">
        <f ca="1">INDEX(CV$7:CV$30,CN95,1)</f>
        <v>2.3029999999999999</v>
      </c>
      <c r="CV95" s="24">
        <f ca="1">(ABS(CR95)+ABS(CT95))*SIGN(CR95)</f>
        <v>116.923</v>
      </c>
      <c r="CW95" s="24">
        <f ca="1">(ABS(CS95)+ABS(CU95))*SIGN(CS95)</f>
        <v>15.920999999999999</v>
      </c>
      <c r="CX95" s="24">
        <f ca="1">(ABS(CV95)+0.3*ABS(CW95))*SIGN(CV95)</f>
        <v>121.69930000000001</v>
      </c>
      <c r="CY95" s="24">
        <f t="shared" ref="CY95:CY98" ca="1" si="243">(ABS(CW95)+0.3*ABS(CV95))*SIGN(CW95)</f>
        <v>50.997900000000001</v>
      </c>
      <c r="CZ95" s="24">
        <f ca="1">IF($C$2&lt;=$C$3,CX95,CY95)</f>
        <v>121.69930000000001</v>
      </c>
      <c r="DA95" s="48">
        <f ca="1">CP95</f>
        <v>-36.994999999999997</v>
      </c>
      <c r="DB95" s="48">
        <f ca="1">CQ95+CZ95</f>
        <v>99.433300000000003</v>
      </c>
      <c r="DC95" s="48">
        <f ca="1">CQ95-CZ95</f>
        <v>-143.96530000000001</v>
      </c>
      <c r="DE95" s="39" t="s">
        <v>31</v>
      </c>
      <c r="DF95" s="8">
        <f>($H$2-DF89)*4+1</f>
        <v>9</v>
      </c>
      <c r="DG95" s="8" t="s">
        <v>11</v>
      </c>
      <c r="DH95" s="6">
        <f ca="1">INDEX(DI$7:DI$30,DF95,1)</f>
        <v>-36.994999999999997</v>
      </c>
      <c r="DI95" s="6">
        <f ca="1">INDEX(DJ$7:DJ$30,DF95,1)</f>
        <v>-22.265999999999998</v>
      </c>
      <c r="DJ95" s="6">
        <f ca="1">INDEX(DK$7:DK$30,DF95,1)</f>
        <v>115.358</v>
      </c>
      <c r="DK95" s="6">
        <f ca="1">INDEX(DL$7:DL$30,DF95,1)</f>
        <v>13.618</v>
      </c>
      <c r="DL95" s="6">
        <f ca="1">INDEX(DM$7:DM$30,DF95,1)</f>
        <v>1.5649999999999999</v>
      </c>
      <c r="DM95" s="6">
        <f ca="1">INDEX(DN$7:DN$30,DF95,1)</f>
        <v>2.3029999999999999</v>
      </c>
      <c r="DN95" s="24">
        <f ca="1">(ABS(DJ95)+ABS(DL95))*SIGN(DJ95)</f>
        <v>116.923</v>
      </c>
      <c r="DO95" s="24">
        <f ca="1">(ABS(DK95)+ABS(DM95))*SIGN(DK95)</f>
        <v>15.920999999999999</v>
      </c>
      <c r="DP95" s="24">
        <f ca="1">(ABS(DN95)+0.3*ABS(DO95))*SIGN(DN95)</f>
        <v>121.69930000000001</v>
      </c>
      <c r="DQ95" s="24">
        <f t="shared" ref="DQ95:DQ98" ca="1" si="244">(ABS(DO95)+0.3*ABS(DN95))*SIGN(DO95)</f>
        <v>50.997900000000001</v>
      </c>
      <c r="DR95" s="24">
        <f ca="1">IF($C$2&lt;=$C$3,DP95,DQ95)</f>
        <v>121.69930000000001</v>
      </c>
      <c r="DS95" s="48">
        <f ca="1">DH95</f>
        <v>-36.994999999999997</v>
      </c>
      <c r="DT95" s="48">
        <f ca="1">DI95+DR95</f>
        <v>99.433300000000003</v>
      </c>
      <c r="DU95" s="48">
        <f ca="1">DI95-DR95</f>
        <v>-143.96530000000001</v>
      </c>
    </row>
    <row r="96" spans="1:126" x14ac:dyDescent="0.35">
      <c r="B96" s="8">
        <f>B95+1</f>
        <v>10</v>
      </c>
      <c r="C96" s="8" t="s">
        <v>10</v>
      </c>
      <c r="D96" s="6">
        <f ca="1">INDEX(E$7:E$30,B96,1)</f>
        <v>-22.321999999999999</v>
      </c>
      <c r="E96" s="6">
        <f ca="1">INDEX(F$7:F$30,B96,1)</f>
        <v>-13.673</v>
      </c>
      <c r="F96" s="6">
        <f ca="1">INDEX(G$7:G$30,B96,1)</f>
        <v>-14.236000000000001</v>
      </c>
      <c r="G96" s="6">
        <f ca="1">INDEX(H$7:H$30,B96,1)</f>
        <v>-1.681</v>
      </c>
      <c r="H96" s="6">
        <f ca="1">INDEX(I$7:I$30,B96,1)</f>
        <v>-0.19400000000000001</v>
      </c>
      <c r="I96" s="6">
        <f ca="1">INDEX(J$7:J$30,B96,1)</f>
        <v>-0.28499999999999998</v>
      </c>
      <c r="J96" s="24">
        <f t="shared" ref="J96:K98" ca="1" si="245">(ABS(F96)+ABS(H96))*SIGN(F96)</f>
        <v>-14.430000000000001</v>
      </c>
      <c r="K96" s="24">
        <f t="shared" ca="1" si="245"/>
        <v>-1.966</v>
      </c>
      <c r="L96" s="24">
        <f t="shared" ref="L96:L98" ca="1" si="246">(ABS(J96)+0.3*ABS(K96))*SIGN(J96)</f>
        <v>-15.019800000000002</v>
      </c>
      <c r="M96" s="24">
        <f t="shared" ca="1" si="238"/>
        <v>-6.2950000000000008</v>
      </c>
      <c r="N96" s="24">
        <f ca="1">IF($C$2&lt;=$C$3,L96,M96)</f>
        <v>-15.019800000000002</v>
      </c>
      <c r="O96" s="48">
        <f t="shared" ref="O96:O98" ca="1" si="247">D96</f>
        <v>-22.321999999999999</v>
      </c>
      <c r="P96" s="48">
        <f t="shared" ref="P96:P98" ca="1" si="248">E96+N96</f>
        <v>-28.692800000000002</v>
      </c>
      <c r="Q96" s="48">
        <f t="shared" ref="Q96:Q98" ca="1" si="249">E96-N96</f>
        <v>1.3468000000000018</v>
      </c>
      <c r="S96" s="38"/>
      <c r="T96" s="8">
        <f>T95+1</f>
        <v>10</v>
      </c>
      <c r="U96" s="8" t="s">
        <v>10</v>
      </c>
      <c r="V96" s="6">
        <f ca="1">INDEX(W$7:W$30,T96,1)</f>
        <v>-15</v>
      </c>
      <c r="W96" s="6">
        <f ca="1">INDEX(X$7:X$30,T96,1)</f>
        <v>-9.1760000000000002</v>
      </c>
      <c r="X96" s="6">
        <f ca="1">INDEX(Y$7:Y$30,T96,1)</f>
        <v>-16.466999999999999</v>
      </c>
      <c r="Y96" s="6">
        <f ca="1">INDEX(Z$7:Z$30,T96,1)</f>
        <v>-1.944</v>
      </c>
      <c r="Z96" s="6">
        <f ca="1">INDEX(AA$7:AA$30,T96,1)</f>
        <v>-0.224</v>
      </c>
      <c r="AA96" s="6">
        <f ca="1">INDEX(AB$7:AB$30,T96,1)</f>
        <v>-0.32900000000000001</v>
      </c>
      <c r="AB96" s="24">
        <f t="shared" ref="AB96:AC98" ca="1" si="250">(ABS(X96)+ABS(Z96))*SIGN(X96)</f>
        <v>-16.690999999999999</v>
      </c>
      <c r="AC96" s="24">
        <f t="shared" ca="1" si="250"/>
        <v>-2.2730000000000001</v>
      </c>
      <c r="AD96" s="24">
        <f t="shared" ref="AD96:AD98" ca="1" si="251">(ABS(AB96)+0.3*ABS(AC96))*SIGN(AB96)</f>
        <v>-17.372899999999998</v>
      </c>
      <c r="AE96" s="24">
        <f t="shared" ca="1" si="239"/>
        <v>-7.2803000000000004</v>
      </c>
      <c r="AF96" s="24">
        <f ca="1">IF($C$2&lt;=$C$3,AD96,AE96)</f>
        <v>-17.372899999999998</v>
      </c>
      <c r="AG96" s="48">
        <f t="shared" ref="AG96:AG98" ca="1" si="252">V96</f>
        <v>-15</v>
      </c>
      <c r="AH96" s="48">
        <f t="shared" ref="AH96:AH98" ca="1" si="253">W96+AF96</f>
        <v>-26.548899999999996</v>
      </c>
      <c r="AI96" s="48">
        <f t="shared" ref="AI96:AI98" ca="1" si="254">W96-AF96</f>
        <v>8.1968999999999976</v>
      </c>
      <c r="AK96" s="38"/>
      <c r="AL96" s="8">
        <f>AL95+1</f>
        <v>10</v>
      </c>
      <c r="AM96" s="8" t="s">
        <v>10</v>
      </c>
      <c r="AN96" s="6">
        <f ca="1">INDEX(AO$7:AO$30,AL96,1)</f>
        <v>-26.530999999999999</v>
      </c>
      <c r="AO96" s="6">
        <f ca="1">INDEX(AP$7:AP$30,AL96,1)</f>
        <v>-15.991</v>
      </c>
      <c r="AP96" s="6">
        <f ca="1">INDEX(AQ$7:AQ$30,AL96,1)</f>
        <v>-15.096</v>
      </c>
      <c r="AQ96" s="6">
        <f ca="1">INDEX(AR$7:AR$30,AL96,1)</f>
        <v>-1.78</v>
      </c>
      <c r="AR96" s="6">
        <f ca="1">INDEX(AS$7:AS$30,AL96,1)</f>
        <v>-0.20599999999999999</v>
      </c>
      <c r="AS96" s="6">
        <f ca="1">INDEX(AT$7:AT$30,AL96,1)</f>
        <v>-0.30199999999999999</v>
      </c>
      <c r="AT96" s="24">
        <f t="shared" ref="AT96:AU98" ca="1" si="255">(ABS(AP96)+ABS(AR96))*SIGN(AP96)</f>
        <v>-15.302</v>
      </c>
      <c r="AU96" s="24">
        <f t="shared" ca="1" si="255"/>
        <v>-2.0819999999999999</v>
      </c>
      <c r="AV96" s="24">
        <f t="shared" ref="AV96:AV98" ca="1" si="256">(ABS(AT96)+0.3*ABS(AU96))*SIGN(AT96)</f>
        <v>-15.926599999999999</v>
      </c>
      <c r="AW96" s="24">
        <f t="shared" ca="1" si="240"/>
        <v>-6.6725999999999992</v>
      </c>
      <c r="AX96" s="24">
        <f ca="1">IF($C$2&lt;=$C$3,AV96,AW96)</f>
        <v>-15.926599999999999</v>
      </c>
      <c r="AY96" s="48">
        <f t="shared" ref="AY96:AY98" ca="1" si="257">AN96</f>
        <v>-26.530999999999999</v>
      </c>
      <c r="AZ96" s="48">
        <f t="shared" ref="AZ96:AZ98" ca="1" si="258">AO96+AX96</f>
        <v>-31.9176</v>
      </c>
      <c r="BA96" s="48">
        <f t="shared" ref="BA96:BA98" ca="1" si="259">AO96-AX96</f>
        <v>-6.4400000000000901E-2</v>
      </c>
      <c r="BC96" s="38"/>
      <c r="BD96" s="8">
        <f>BD95+1</f>
        <v>10</v>
      </c>
      <c r="BE96" s="8" t="s">
        <v>10</v>
      </c>
      <c r="BF96" s="6">
        <f ca="1">INDEX(BG$7:BG$30,BD96,1)</f>
        <v>-36.539000000000001</v>
      </c>
      <c r="BG96" s="6">
        <f ca="1">INDEX(BH$7:BH$30,BD96,1)</f>
        <v>-22.045999999999999</v>
      </c>
      <c r="BH96" s="6">
        <f ca="1">INDEX(BI$7:BI$30,BD96,1)</f>
        <v>-119.55</v>
      </c>
      <c r="BI96" s="6">
        <f ca="1">INDEX(BJ$7:BJ$30,BD96,1)</f>
        <v>-14.113</v>
      </c>
      <c r="BJ96" s="6">
        <f ca="1">INDEX(BK$7:BK$30,BD96,1)</f>
        <v>-1.6220000000000001</v>
      </c>
      <c r="BK96" s="6">
        <f ca="1">INDEX(BL$7:BL$30,BD96,1)</f>
        <v>-2.3860000000000001</v>
      </c>
      <c r="BL96" s="24">
        <f t="shared" ref="BL96:BM98" ca="1" si="260">(ABS(BH96)+ABS(BJ96))*SIGN(BH96)</f>
        <v>-121.172</v>
      </c>
      <c r="BM96" s="24">
        <f t="shared" ca="1" si="260"/>
        <v>-16.498999999999999</v>
      </c>
      <c r="BN96" s="24">
        <f t="shared" ref="BN96:BN98" ca="1" si="261">(ABS(BL96)+0.3*ABS(BM96))*SIGN(BL96)</f>
        <v>-126.12169999999999</v>
      </c>
      <c r="BO96" s="24">
        <f t="shared" ca="1" si="241"/>
        <v>-52.8506</v>
      </c>
      <c r="BP96" s="24">
        <f ca="1">IF($C$2&lt;=$C$3,BN96,BO96)</f>
        <v>-126.12169999999999</v>
      </c>
      <c r="BQ96" s="48">
        <f t="shared" ref="BQ96:BQ98" ca="1" si="262">BF96</f>
        <v>-36.539000000000001</v>
      </c>
      <c r="BR96" s="48">
        <f t="shared" ref="BR96:BR98" ca="1" si="263">BG96+BP96</f>
        <v>-148.1677</v>
      </c>
      <c r="BS96" s="48">
        <f t="shared" ref="BS96:BS98" ca="1" si="264">BG96-BP96</f>
        <v>104.07569999999998</v>
      </c>
      <c r="BU96" s="38"/>
      <c r="BV96" s="8">
        <f>BV95+1</f>
        <v>10</v>
      </c>
      <c r="BW96" s="8" t="s">
        <v>10</v>
      </c>
      <c r="BX96" s="6">
        <f ca="1">INDEX(BY$7:BY$30,BV96,1)</f>
        <v>-75.268000000000001</v>
      </c>
      <c r="BY96" s="6">
        <f ca="1">INDEX(BZ$7:BZ$30,BV96,1)</f>
        <v>-45.137</v>
      </c>
      <c r="BZ96" s="6">
        <f ca="1">INDEX(CA$7:CA$30,BV96,1)</f>
        <v>-133.733</v>
      </c>
      <c r="CA96" s="6">
        <f ca="1">INDEX(CB$7:CB$30,BV96,1)</f>
        <v>-15.782</v>
      </c>
      <c r="CB96" s="6">
        <f ca="1">INDEX(CC$7:CC$30,BV96,1)</f>
        <v>-1.8169999999999999</v>
      </c>
      <c r="CC96" s="6">
        <f ca="1">INDEX(CD$7:CD$30,BV96,1)</f>
        <v>-2.673</v>
      </c>
      <c r="CD96" s="24">
        <f t="shared" ref="CD96:CE98" ca="1" si="265">(ABS(BZ96)+ABS(CB96))*SIGN(BZ96)</f>
        <v>-135.55000000000001</v>
      </c>
      <c r="CE96" s="24">
        <f t="shared" ca="1" si="265"/>
        <v>-18.454999999999998</v>
      </c>
      <c r="CF96" s="24">
        <f t="shared" ref="CF96:CF98" ca="1" si="266">(ABS(CD96)+0.3*ABS(CE96))*SIGN(CD96)</f>
        <v>-141.0865</v>
      </c>
      <c r="CG96" s="24">
        <f t="shared" ca="1" si="242"/>
        <v>-59.12</v>
      </c>
      <c r="CH96" s="24">
        <f ca="1">IF($C$2&lt;=$C$3,CF96,CG96)</f>
        <v>-141.0865</v>
      </c>
      <c r="CI96" s="48">
        <f t="shared" ref="CI96:CI98" ca="1" si="267">BX96</f>
        <v>-75.268000000000001</v>
      </c>
      <c r="CJ96" s="48">
        <f t="shared" ref="CJ96:CJ98" ca="1" si="268">BY96+CH96</f>
        <v>-186.2235</v>
      </c>
      <c r="CK96" s="48">
        <f t="shared" ref="CK96:CK98" ca="1" si="269">BY96-CH96</f>
        <v>95.9495</v>
      </c>
      <c r="CM96" s="38"/>
      <c r="CN96" s="8">
        <f>CN95+1</f>
        <v>10</v>
      </c>
      <c r="CO96" s="8" t="s">
        <v>10</v>
      </c>
      <c r="CP96" s="6">
        <f ca="1">INDEX(CQ$7:CQ$30,CN96,1)</f>
        <v>-53.137</v>
      </c>
      <c r="CQ96" s="6">
        <f ca="1">INDEX(CR$7:CR$30,CN96,1)</f>
        <v>-31.798999999999999</v>
      </c>
      <c r="CR96" s="6">
        <f ca="1">INDEX(CS$7:CS$30,CN96,1)</f>
        <v>-91.581999999999994</v>
      </c>
      <c r="CS96" s="6">
        <f ca="1">INDEX(CT$7:CT$30,CN96,1)</f>
        <v>-10.81</v>
      </c>
      <c r="CT96" s="6">
        <f ca="1">INDEX(CU$7:CU$30,CN96,1)</f>
        <v>-1.2430000000000001</v>
      </c>
      <c r="CU96" s="6">
        <f ca="1">INDEX(CV$7:CV$30,CN96,1)</f>
        <v>-1.8280000000000001</v>
      </c>
      <c r="CV96" s="24">
        <f t="shared" ref="CV96:CW98" ca="1" si="270">(ABS(CR96)+ABS(CT96))*SIGN(CR96)</f>
        <v>-92.824999999999989</v>
      </c>
      <c r="CW96" s="24">
        <f t="shared" ca="1" si="270"/>
        <v>-12.638</v>
      </c>
      <c r="CX96" s="24">
        <f t="shared" ref="CX96:CX98" ca="1" si="271">(ABS(CV96)+0.3*ABS(CW96))*SIGN(CV96)</f>
        <v>-96.616399999999985</v>
      </c>
      <c r="CY96" s="24">
        <f t="shared" ca="1" si="243"/>
        <v>-40.485499999999995</v>
      </c>
      <c r="CZ96" s="24">
        <f ca="1">IF($C$2&lt;=$C$3,CX96,CY96)</f>
        <v>-96.616399999999985</v>
      </c>
      <c r="DA96" s="48">
        <f t="shared" ref="DA96:DA98" ca="1" si="272">CP96</f>
        <v>-53.137</v>
      </c>
      <c r="DB96" s="48">
        <f t="shared" ref="DB96:DB98" ca="1" si="273">CQ96+CZ96</f>
        <v>-128.41539999999998</v>
      </c>
      <c r="DC96" s="48">
        <f t="shared" ref="DC96:DC98" ca="1" si="274">CQ96-CZ96</f>
        <v>64.817399999999992</v>
      </c>
      <c r="DE96" s="38"/>
      <c r="DF96" s="8">
        <f>DF95+1</f>
        <v>10</v>
      </c>
      <c r="DG96" s="8" t="s">
        <v>10</v>
      </c>
      <c r="DH96" s="6">
        <f ca="1">INDEX(DI$7:DI$30,DF96,1)</f>
        <v>-53.137</v>
      </c>
      <c r="DI96" s="6">
        <f ca="1">INDEX(DJ$7:DJ$30,DF96,1)</f>
        <v>-31.798999999999999</v>
      </c>
      <c r="DJ96" s="6">
        <f ca="1">INDEX(DK$7:DK$30,DF96,1)</f>
        <v>-91.581999999999994</v>
      </c>
      <c r="DK96" s="6">
        <f ca="1">INDEX(DL$7:DL$30,DF96,1)</f>
        <v>-10.81</v>
      </c>
      <c r="DL96" s="6">
        <f ca="1">INDEX(DM$7:DM$30,DF96,1)</f>
        <v>-1.2430000000000001</v>
      </c>
      <c r="DM96" s="6">
        <f ca="1">INDEX(DN$7:DN$30,DF96,1)</f>
        <v>-1.8280000000000001</v>
      </c>
      <c r="DN96" s="24">
        <f t="shared" ref="DN96:DO98" ca="1" si="275">(ABS(DJ96)+ABS(DL96))*SIGN(DJ96)</f>
        <v>-92.824999999999989</v>
      </c>
      <c r="DO96" s="24">
        <f t="shared" ca="1" si="275"/>
        <v>-12.638</v>
      </c>
      <c r="DP96" s="24">
        <f t="shared" ref="DP96:DP98" ca="1" si="276">(ABS(DN96)+0.3*ABS(DO96))*SIGN(DN96)</f>
        <v>-96.616399999999985</v>
      </c>
      <c r="DQ96" s="24">
        <f t="shared" ca="1" si="244"/>
        <v>-40.485499999999995</v>
      </c>
      <c r="DR96" s="24">
        <f ca="1">IF($C$2&lt;=$C$3,DP96,DQ96)</f>
        <v>-96.616399999999985</v>
      </c>
      <c r="DS96" s="48">
        <f t="shared" ref="DS96:DS98" ca="1" si="277">DH96</f>
        <v>-53.137</v>
      </c>
      <c r="DT96" s="48">
        <f t="shared" ref="DT96:DT98" ca="1" si="278">DI96+DR96</f>
        <v>-128.41539999999998</v>
      </c>
      <c r="DU96" s="48">
        <f t="shared" ref="DU96:DU98" ca="1" si="279">DI96-DR96</f>
        <v>64.817399999999992</v>
      </c>
    </row>
    <row r="97" spans="1:126" x14ac:dyDescent="0.35">
      <c r="B97" s="8">
        <f t="shared" ref="B97:B98" si="280">B96+1</f>
        <v>11</v>
      </c>
      <c r="C97" s="8" t="s">
        <v>9</v>
      </c>
      <c r="D97" s="6">
        <f ca="1">INDEX(E$7:E$30,B97,1)</f>
        <v>28.196000000000002</v>
      </c>
      <c r="E97" s="6">
        <f ca="1">INDEX(F$7:F$30,B97,1)</f>
        <v>17.277999999999999</v>
      </c>
      <c r="F97" s="6">
        <f ca="1">INDEX(G$7:G$30,B97,1)</f>
        <v>-6.1970000000000001</v>
      </c>
      <c r="G97" s="6">
        <f ca="1">INDEX(H$7:H$30,B97,1)</f>
        <v>-0.73199999999999998</v>
      </c>
      <c r="H97" s="6">
        <f ca="1">INDEX(I$7:I$30,B97,1)</f>
        <v>-8.4000000000000005E-2</v>
      </c>
      <c r="I97" s="6">
        <f ca="1">INDEX(J$7:J$30,B97,1)</f>
        <v>-0.124</v>
      </c>
      <c r="J97" s="24">
        <f t="shared" ca="1" si="245"/>
        <v>-6.2809999999999997</v>
      </c>
      <c r="K97" s="24">
        <f t="shared" ca="1" si="245"/>
        <v>-0.85599999999999998</v>
      </c>
      <c r="L97" s="24">
        <f t="shared" ca="1" si="246"/>
        <v>-6.5377999999999998</v>
      </c>
      <c r="M97" s="24">
        <f t="shared" ca="1" si="238"/>
        <v>-2.7403</v>
      </c>
      <c r="N97" s="24">
        <f ca="1">IF($C$2&lt;=$C$3,L97,M97)</f>
        <v>-6.5377999999999998</v>
      </c>
      <c r="O97" s="24">
        <f t="shared" ca="1" si="247"/>
        <v>28.196000000000002</v>
      </c>
      <c r="P97" s="24">
        <f t="shared" ca="1" si="248"/>
        <v>10.740199999999998</v>
      </c>
      <c r="Q97" s="24">
        <f t="shared" ca="1" si="249"/>
        <v>23.815799999999999</v>
      </c>
      <c r="S97" s="38"/>
      <c r="T97" s="8">
        <f t="shared" ref="T97:T98" si="281">T96+1</f>
        <v>11</v>
      </c>
      <c r="U97" s="8" t="s">
        <v>9</v>
      </c>
      <c r="V97" s="6">
        <f ca="1">INDEX(W$7:W$30,T97,1)</f>
        <v>23.04</v>
      </c>
      <c r="W97" s="6">
        <f ca="1">INDEX(X$7:X$30,T97,1)</f>
        <v>14.121</v>
      </c>
      <c r="X97" s="6">
        <f ca="1">INDEX(Y$7:Y$30,T97,1)</f>
        <v>-8.7270000000000003</v>
      </c>
      <c r="Y97" s="6">
        <f ca="1">INDEX(Z$7:Z$30,T97,1)</f>
        <v>-1.03</v>
      </c>
      <c r="Z97" s="6">
        <f ca="1">INDEX(AA$7:AA$30,T97,1)</f>
        <v>-0.11899999999999999</v>
      </c>
      <c r="AA97" s="6">
        <f ca="1">INDEX(AB$7:AB$30,T97,1)</f>
        <v>-0.17399999999999999</v>
      </c>
      <c r="AB97" s="24">
        <f t="shared" ca="1" si="250"/>
        <v>-8.8460000000000001</v>
      </c>
      <c r="AC97" s="24">
        <f t="shared" ca="1" si="250"/>
        <v>-1.204</v>
      </c>
      <c r="AD97" s="24">
        <f t="shared" ca="1" si="251"/>
        <v>-9.2072000000000003</v>
      </c>
      <c r="AE97" s="24">
        <f t="shared" ca="1" si="239"/>
        <v>-3.8578000000000001</v>
      </c>
      <c r="AF97" s="24">
        <f ca="1">IF($C$2&lt;=$C$3,AD97,AE97)</f>
        <v>-9.2072000000000003</v>
      </c>
      <c r="AG97" s="24">
        <f t="shared" ca="1" si="252"/>
        <v>23.04</v>
      </c>
      <c r="AH97" s="24">
        <f t="shared" ca="1" si="253"/>
        <v>4.9138000000000002</v>
      </c>
      <c r="AI97" s="24">
        <f t="shared" ca="1" si="254"/>
        <v>23.328200000000002</v>
      </c>
      <c r="AK97" s="38"/>
      <c r="AL97" s="8">
        <f t="shared" ref="AL97:AL98" si="282">AL96+1</f>
        <v>11</v>
      </c>
      <c r="AM97" s="8" t="s">
        <v>9</v>
      </c>
      <c r="AN97" s="6">
        <f ca="1">INDEX(AO$7:AO$30,AL97,1)</f>
        <v>54.177999999999997</v>
      </c>
      <c r="AO97" s="6">
        <f ca="1">INDEX(AP$7:AP$30,AL97,1)</f>
        <v>32.625999999999998</v>
      </c>
      <c r="AP97" s="6">
        <f ca="1">INDEX(AQ$7:AQ$30,AL97,1)</f>
        <v>-11.414</v>
      </c>
      <c r="AQ97" s="6">
        <f ca="1">INDEX(AR$7:AR$30,AL97,1)</f>
        <v>-1.3460000000000001</v>
      </c>
      <c r="AR97" s="6">
        <f ca="1">INDEX(AS$7:AS$30,AL97,1)</f>
        <v>-0.155</v>
      </c>
      <c r="AS97" s="6">
        <f ca="1">INDEX(AT$7:AT$30,AL97,1)</f>
        <v>-0.22900000000000001</v>
      </c>
      <c r="AT97" s="24">
        <f t="shared" ca="1" si="255"/>
        <v>-11.568999999999999</v>
      </c>
      <c r="AU97" s="24">
        <f t="shared" ca="1" si="255"/>
        <v>-1.5750000000000002</v>
      </c>
      <c r="AV97" s="24">
        <f t="shared" ca="1" si="256"/>
        <v>-12.041499999999999</v>
      </c>
      <c r="AW97" s="24">
        <f t="shared" ca="1" si="240"/>
        <v>-5.0457000000000001</v>
      </c>
      <c r="AX97" s="24">
        <f ca="1">IF($C$2&lt;=$C$3,AV97,AW97)</f>
        <v>-12.041499999999999</v>
      </c>
      <c r="AY97" s="24">
        <f t="shared" ca="1" si="257"/>
        <v>54.177999999999997</v>
      </c>
      <c r="AZ97" s="24">
        <f t="shared" ca="1" si="258"/>
        <v>20.584499999999998</v>
      </c>
      <c r="BA97" s="24">
        <f t="shared" ca="1" si="259"/>
        <v>44.667499999999997</v>
      </c>
      <c r="BC97" s="38"/>
      <c r="BD97" s="8">
        <f t="shared" ref="BD97:BD98" si="283">BD96+1</f>
        <v>11</v>
      </c>
      <c r="BE97" s="8" t="s">
        <v>9</v>
      </c>
      <c r="BF97" s="6">
        <f ca="1">INDEX(BG$7:BG$30,BD97,1)</f>
        <v>87.403999999999996</v>
      </c>
      <c r="BG97" s="6">
        <f ca="1">INDEX(BH$7:BH$30,BD97,1)</f>
        <v>52.335000000000001</v>
      </c>
      <c r="BH97" s="6">
        <f ca="1">INDEX(BI$7:BI$30,BD97,1)</f>
        <v>-64.564999999999998</v>
      </c>
      <c r="BI97" s="6">
        <f ca="1">INDEX(BJ$7:BJ$30,BD97,1)</f>
        <v>-7.6219999999999999</v>
      </c>
      <c r="BJ97" s="6">
        <f ca="1">INDEX(BK$7:BK$30,BD97,1)</f>
        <v>-0.876</v>
      </c>
      <c r="BK97" s="6">
        <f ca="1">INDEX(BL$7:BL$30,BD97,1)</f>
        <v>-1.288</v>
      </c>
      <c r="BL97" s="24">
        <f t="shared" ca="1" si="260"/>
        <v>-65.441000000000003</v>
      </c>
      <c r="BM97" s="24">
        <f t="shared" ca="1" si="260"/>
        <v>-8.91</v>
      </c>
      <c r="BN97" s="24">
        <f t="shared" ca="1" si="261"/>
        <v>-68.114000000000004</v>
      </c>
      <c r="BO97" s="24">
        <f t="shared" ca="1" si="241"/>
        <v>-28.542300000000001</v>
      </c>
      <c r="BP97" s="24">
        <f ca="1">IF($C$2&lt;=$C$3,BN97,BO97)</f>
        <v>-68.114000000000004</v>
      </c>
      <c r="BQ97" s="24">
        <f t="shared" ca="1" si="262"/>
        <v>87.403999999999996</v>
      </c>
      <c r="BR97" s="24">
        <f t="shared" ca="1" si="263"/>
        <v>-15.779000000000003</v>
      </c>
      <c r="BS97" s="24">
        <f t="shared" ca="1" si="264"/>
        <v>120.44900000000001</v>
      </c>
      <c r="BU97" s="38"/>
      <c r="BV97" s="8">
        <f t="shared" ref="BV97:BV98" si="284">BV96+1</f>
        <v>11</v>
      </c>
      <c r="BW97" s="8" t="s">
        <v>9</v>
      </c>
      <c r="BX97" s="6">
        <f ca="1">INDEX(BY$7:BY$30,BV97,1)</f>
        <v>110.425</v>
      </c>
      <c r="BY97" s="6">
        <f ca="1">INDEX(BZ$7:BZ$30,BV97,1)</f>
        <v>66.197999999999993</v>
      </c>
      <c r="BZ97" s="6">
        <f ca="1">INDEX(CA$7:CA$30,BV97,1)</f>
        <v>-63.609000000000002</v>
      </c>
      <c r="CA97" s="6">
        <f ca="1">INDEX(CB$7:CB$30,BV97,1)</f>
        <v>-7.5069999999999997</v>
      </c>
      <c r="CB97" s="6">
        <f ca="1">INDEX(CC$7:CC$30,BV97,1)</f>
        <v>-0.86399999999999999</v>
      </c>
      <c r="CC97" s="6">
        <f ca="1">INDEX(CD$7:CD$30,BV97,1)</f>
        <v>-1.2709999999999999</v>
      </c>
      <c r="CD97" s="24">
        <f t="shared" ca="1" si="265"/>
        <v>-64.472999999999999</v>
      </c>
      <c r="CE97" s="24">
        <f t="shared" ca="1" si="265"/>
        <v>-8.7779999999999987</v>
      </c>
      <c r="CF97" s="24">
        <f t="shared" ca="1" si="266"/>
        <v>-67.106399999999994</v>
      </c>
      <c r="CG97" s="24">
        <f t="shared" ca="1" si="242"/>
        <v>-28.119899999999998</v>
      </c>
      <c r="CH97" s="24">
        <f ca="1">IF($C$2&lt;=$C$3,CF97,CG97)</f>
        <v>-67.106399999999994</v>
      </c>
      <c r="CI97" s="24">
        <f t="shared" ca="1" si="267"/>
        <v>110.425</v>
      </c>
      <c r="CJ97" s="24">
        <f t="shared" ca="1" si="268"/>
        <v>-0.90840000000000032</v>
      </c>
      <c r="CK97" s="24">
        <f t="shared" ca="1" si="269"/>
        <v>133.30439999999999</v>
      </c>
      <c r="CM97" s="38"/>
      <c r="CN97" s="8">
        <f t="shared" ref="CN97:CN98" si="285">CN96+1</f>
        <v>11</v>
      </c>
      <c r="CO97" s="8" t="s">
        <v>9</v>
      </c>
      <c r="CP97" s="6">
        <f ca="1">INDEX(CQ$7:CQ$30,CN97,1)</f>
        <v>90.483999999999995</v>
      </c>
      <c r="CQ97" s="6">
        <f ca="1">INDEX(CR$7:CR$30,CN97,1)</f>
        <v>54.286000000000001</v>
      </c>
      <c r="CR97" s="6">
        <f ca="1">INDEX(CS$7:CS$30,CN97,1)</f>
        <v>-57.482999999999997</v>
      </c>
      <c r="CS97" s="6">
        <f ca="1">INDEX(CT$7:CT$30,CN97,1)</f>
        <v>-6.7859999999999996</v>
      </c>
      <c r="CT97" s="6">
        <f ca="1">INDEX(CU$7:CU$30,CN97,1)</f>
        <v>-0.78</v>
      </c>
      <c r="CU97" s="6">
        <f ca="1">INDEX(CV$7:CV$30,CN97,1)</f>
        <v>-1.147</v>
      </c>
      <c r="CV97" s="24">
        <f t="shared" ca="1" si="270"/>
        <v>-58.262999999999998</v>
      </c>
      <c r="CW97" s="24">
        <f t="shared" ca="1" si="270"/>
        <v>-7.9329999999999998</v>
      </c>
      <c r="CX97" s="24">
        <f t="shared" ca="1" si="271"/>
        <v>-60.642899999999997</v>
      </c>
      <c r="CY97" s="24">
        <f t="shared" ca="1" si="243"/>
        <v>-25.411899999999999</v>
      </c>
      <c r="CZ97" s="24">
        <f ca="1">IF($C$2&lt;=$C$3,CX97,CY97)</f>
        <v>-60.642899999999997</v>
      </c>
      <c r="DA97" s="24">
        <f t="shared" ca="1" si="272"/>
        <v>90.483999999999995</v>
      </c>
      <c r="DB97" s="24">
        <f t="shared" ca="1" si="273"/>
        <v>-6.356899999999996</v>
      </c>
      <c r="DC97" s="24">
        <f t="shared" ca="1" si="274"/>
        <v>114.9289</v>
      </c>
      <c r="DE97" s="38"/>
      <c r="DF97" s="8">
        <f t="shared" ref="DF97:DF98" si="286">DF96+1</f>
        <v>11</v>
      </c>
      <c r="DG97" s="8" t="s">
        <v>9</v>
      </c>
      <c r="DH97" s="6">
        <f ca="1">INDEX(DI$7:DI$30,DF97,1)</f>
        <v>90.483999999999995</v>
      </c>
      <c r="DI97" s="6">
        <f ca="1">INDEX(DJ$7:DJ$30,DF97,1)</f>
        <v>54.286000000000001</v>
      </c>
      <c r="DJ97" s="6">
        <f ca="1">INDEX(DK$7:DK$30,DF97,1)</f>
        <v>-57.482999999999997</v>
      </c>
      <c r="DK97" s="6">
        <f ca="1">INDEX(DL$7:DL$30,DF97,1)</f>
        <v>-6.7859999999999996</v>
      </c>
      <c r="DL97" s="6">
        <f ca="1">INDEX(DM$7:DM$30,DF97,1)</f>
        <v>-0.78</v>
      </c>
      <c r="DM97" s="6">
        <f ca="1">INDEX(DN$7:DN$30,DF97,1)</f>
        <v>-1.147</v>
      </c>
      <c r="DN97" s="24">
        <f t="shared" ca="1" si="275"/>
        <v>-58.262999999999998</v>
      </c>
      <c r="DO97" s="24">
        <f t="shared" ca="1" si="275"/>
        <v>-7.9329999999999998</v>
      </c>
      <c r="DP97" s="24">
        <f t="shared" ca="1" si="276"/>
        <v>-60.642899999999997</v>
      </c>
      <c r="DQ97" s="24">
        <f t="shared" ca="1" si="244"/>
        <v>-25.411899999999999</v>
      </c>
      <c r="DR97" s="24">
        <f ca="1">IF($C$2&lt;=$C$3,DP97,DQ97)</f>
        <v>-60.642899999999997</v>
      </c>
      <c r="DS97" s="24">
        <f t="shared" ca="1" si="277"/>
        <v>90.483999999999995</v>
      </c>
      <c r="DT97" s="24">
        <f t="shared" ca="1" si="278"/>
        <v>-6.356899999999996</v>
      </c>
      <c r="DU97" s="24">
        <f t="shared" ca="1" si="279"/>
        <v>114.9289</v>
      </c>
    </row>
    <row r="98" spans="1:126" x14ac:dyDescent="0.35">
      <c r="B98" s="8">
        <f t="shared" si="280"/>
        <v>12</v>
      </c>
      <c r="C98" s="8" t="s">
        <v>8</v>
      </c>
      <c r="D98" s="6">
        <f ca="1">INDEX(E$7:E$30,B98,1)</f>
        <v>-28.721</v>
      </c>
      <c r="E98" s="6">
        <f ca="1">INDEX(F$7:F$30,B98,1)</f>
        <v>-17.596</v>
      </c>
      <c r="F98" s="6">
        <f ca="1">INDEX(G$7:G$30,B98,1)</f>
        <v>-6.1970000000000001</v>
      </c>
      <c r="G98" s="6">
        <f ca="1">INDEX(H$7:H$30,B98,1)</f>
        <v>-0.73199999999999998</v>
      </c>
      <c r="H98" s="6">
        <f ca="1">INDEX(I$7:I$30,B98,1)</f>
        <v>-8.4000000000000005E-2</v>
      </c>
      <c r="I98" s="6">
        <f ca="1">INDEX(J$7:J$30,B98,1)</f>
        <v>-0.124</v>
      </c>
      <c r="J98" s="24">
        <f t="shared" ca="1" si="245"/>
        <v>-6.2809999999999997</v>
      </c>
      <c r="K98" s="24">
        <f t="shared" ca="1" si="245"/>
        <v>-0.85599999999999998</v>
      </c>
      <c r="L98" s="24">
        <f t="shared" ca="1" si="246"/>
        <v>-6.5377999999999998</v>
      </c>
      <c r="M98" s="24">
        <f t="shared" ca="1" si="238"/>
        <v>-2.7403</v>
      </c>
      <c r="N98" s="24">
        <f ca="1">IF($C$2&lt;=$C$3,L98,M98)</f>
        <v>-6.5377999999999998</v>
      </c>
      <c r="O98" s="24">
        <f t="shared" ca="1" si="247"/>
        <v>-28.721</v>
      </c>
      <c r="P98" s="24">
        <f t="shared" ca="1" si="248"/>
        <v>-24.133800000000001</v>
      </c>
      <c r="Q98" s="24">
        <f t="shared" ca="1" si="249"/>
        <v>-11.058199999999999</v>
      </c>
      <c r="S98" s="38"/>
      <c r="T98" s="8">
        <f t="shared" si="281"/>
        <v>12</v>
      </c>
      <c r="U98" s="8" t="s">
        <v>8</v>
      </c>
      <c r="V98" s="6">
        <f ca="1">INDEX(W$7:W$30,T98,1)</f>
        <v>-22.978000000000002</v>
      </c>
      <c r="W98" s="6">
        <f ca="1">INDEX(X$7:X$30,T98,1)</f>
        <v>-14.074999999999999</v>
      </c>
      <c r="X98" s="6">
        <f ca="1">INDEX(Y$7:Y$30,T98,1)</f>
        <v>-8.7270000000000003</v>
      </c>
      <c r="Y98" s="6">
        <f ca="1">INDEX(Z$7:Z$30,T98,1)</f>
        <v>-1.03</v>
      </c>
      <c r="Z98" s="6">
        <f ca="1">INDEX(AA$7:AA$30,T98,1)</f>
        <v>-0.11899999999999999</v>
      </c>
      <c r="AA98" s="6">
        <f ca="1">INDEX(AB$7:AB$30,T98,1)</f>
        <v>-0.17399999999999999</v>
      </c>
      <c r="AB98" s="24">
        <f t="shared" ca="1" si="250"/>
        <v>-8.8460000000000001</v>
      </c>
      <c r="AC98" s="24">
        <f t="shared" ca="1" si="250"/>
        <v>-1.204</v>
      </c>
      <c r="AD98" s="24">
        <f t="shared" ca="1" si="251"/>
        <v>-9.2072000000000003</v>
      </c>
      <c r="AE98" s="24">
        <f t="shared" ca="1" si="239"/>
        <v>-3.8578000000000001</v>
      </c>
      <c r="AF98" s="24">
        <f ca="1">IF($C$2&lt;=$C$3,AD98,AE98)</f>
        <v>-9.2072000000000003</v>
      </c>
      <c r="AG98" s="24">
        <f t="shared" ca="1" si="252"/>
        <v>-22.978000000000002</v>
      </c>
      <c r="AH98" s="24">
        <f t="shared" ca="1" si="253"/>
        <v>-23.2822</v>
      </c>
      <c r="AI98" s="24">
        <f t="shared" ca="1" si="254"/>
        <v>-4.867799999999999</v>
      </c>
      <c r="AK98" s="38"/>
      <c r="AL98" s="8">
        <f t="shared" si="282"/>
        <v>12</v>
      </c>
      <c r="AM98" s="8" t="s">
        <v>8</v>
      </c>
      <c r="AN98" s="6">
        <f ca="1">INDEX(AO$7:AO$30,AL98,1)</f>
        <v>-53.402000000000001</v>
      </c>
      <c r="AO98" s="6">
        <f ca="1">INDEX(AP$7:AP$30,AL98,1)</f>
        <v>-32.173999999999999</v>
      </c>
      <c r="AP98" s="6">
        <f ca="1">INDEX(AQ$7:AQ$30,AL98,1)</f>
        <v>-11.414</v>
      </c>
      <c r="AQ98" s="6">
        <f ca="1">INDEX(AR$7:AR$30,AL98,1)</f>
        <v>-1.3460000000000001</v>
      </c>
      <c r="AR98" s="6">
        <f ca="1">INDEX(AS$7:AS$30,AL98,1)</f>
        <v>-0.155</v>
      </c>
      <c r="AS98" s="6">
        <f ca="1">INDEX(AT$7:AT$30,AL98,1)</f>
        <v>-0.22900000000000001</v>
      </c>
      <c r="AT98" s="24">
        <f t="shared" ca="1" si="255"/>
        <v>-11.568999999999999</v>
      </c>
      <c r="AU98" s="24">
        <f t="shared" ca="1" si="255"/>
        <v>-1.5750000000000002</v>
      </c>
      <c r="AV98" s="24">
        <f t="shared" ca="1" si="256"/>
        <v>-12.041499999999999</v>
      </c>
      <c r="AW98" s="24">
        <f t="shared" ca="1" si="240"/>
        <v>-5.0457000000000001</v>
      </c>
      <c r="AX98" s="24">
        <f ca="1">IF($C$2&lt;=$C$3,AV98,AW98)</f>
        <v>-12.041499999999999</v>
      </c>
      <c r="AY98" s="24">
        <f t="shared" ca="1" si="257"/>
        <v>-53.402000000000001</v>
      </c>
      <c r="AZ98" s="24">
        <f t="shared" ca="1" si="258"/>
        <v>-44.215499999999999</v>
      </c>
      <c r="BA98" s="24">
        <f t="shared" ca="1" si="259"/>
        <v>-20.1325</v>
      </c>
      <c r="BC98" s="38"/>
      <c r="BD98" s="8">
        <f t="shared" si="283"/>
        <v>12</v>
      </c>
      <c r="BE98" s="8" t="s">
        <v>8</v>
      </c>
      <c r="BF98" s="6">
        <f ca="1">INDEX(BG$7:BG$30,BD98,1)</f>
        <v>-81.427999999999997</v>
      </c>
      <c r="BG98" s="6">
        <f ca="1">INDEX(BH$7:BH$30,BD98,1)</f>
        <v>-48.881</v>
      </c>
      <c r="BH98" s="6">
        <f ca="1">INDEX(BI$7:BI$30,BD98,1)</f>
        <v>-64.564999999999998</v>
      </c>
      <c r="BI98" s="6">
        <f ca="1">INDEX(BJ$7:BJ$30,BD98,1)</f>
        <v>-7.6219999999999999</v>
      </c>
      <c r="BJ98" s="6">
        <f ca="1">INDEX(BK$7:BK$30,BD98,1)</f>
        <v>-0.876</v>
      </c>
      <c r="BK98" s="6">
        <f ca="1">INDEX(BL$7:BL$30,BD98,1)</f>
        <v>-1.288</v>
      </c>
      <c r="BL98" s="24">
        <f t="shared" ca="1" si="260"/>
        <v>-65.441000000000003</v>
      </c>
      <c r="BM98" s="24">
        <f t="shared" ca="1" si="260"/>
        <v>-8.91</v>
      </c>
      <c r="BN98" s="24">
        <f t="shared" ca="1" si="261"/>
        <v>-68.114000000000004</v>
      </c>
      <c r="BO98" s="24">
        <f t="shared" ca="1" si="241"/>
        <v>-28.542300000000001</v>
      </c>
      <c r="BP98" s="24">
        <f ca="1">IF($C$2&lt;=$C$3,BN98,BO98)</f>
        <v>-68.114000000000004</v>
      </c>
      <c r="BQ98" s="24">
        <f t="shared" ca="1" si="262"/>
        <v>-81.427999999999997</v>
      </c>
      <c r="BR98" s="24">
        <f t="shared" ca="1" si="263"/>
        <v>-116.995</v>
      </c>
      <c r="BS98" s="24">
        <f t="shared" ca="1" si="264"/>
        <v>19.233000000000004</v>
      </c>
      <c r="BU98" s="38"/>
      <c r="BV98" s="8">
        <f t="shared" si="284"/>
        <v>12</v>
      </c>
      <c r="BW98" s="8" t="s">
        <v>8</v>
      </c>
      <c r="BX98" s="6">
        <f ca="1">INDEX(BY$7:BY$30,BV98,1)</f>
        <v>-111.167</v>
      </c>
      <c r="BY98" s="6">
        <f ca="1">INDEX(BZ$7:BZ$30,BV98,1)</f>
        <v>-66.647999999999996</v>
      </c>
      <c r="BZ98" s="6">
        <f ca="1">INDEX(CA$7:CA$30,BV98,1)</f>
        <v>-63.609000000000002</v>
      </c>
      <c r="CA98" s="6">
        <f ca="1">INDEX(CB$7:CB$30,BV98,1)</f>
        <v>-7.5069999999999997</v>
      </c>
      <c r="CB98" s="6">
        <f ca="1">INDEX(CC$7:CC$30,BV98,1)</f>
        <v>-0.86399999999999999</v>
      </c>
      <c r="CC98" s="6">
        <f ca="1">INDEX(CD$7:CD$30,BV98,1)</f>
        <v>-1.2709999999999999</v>
      </c>
      <c r="CD98" s="24">
        <f t="shared" ca="1" si="265"/>
        <v>-64.472999999999999</v>
      </c>
      <c r="CE98" s="24">
        <f t="shared" ca="1" si="265"/>
        <v>-8.7779999999999987</v>
      </c>
      <c r="CF98" s="24">
        <f t="shared" ca="1" si="266"/>
        <v>-67.106399999999994</v>
      </c>
      <c r="CG98" s="24">
        <f t="shared" ca="1" si="242"/>
        <v>-28.119899999999998</v>
      </c>
      <c r="CH98" s="24">
        <f ca="1">IF($C$2&lt;=$C$3,CF98,CG98)</f>
        <v>-67.106399999999994</v>
      </c>
      <c r="CI98" s="24">
        <f t="shared" ca="1" si="267"/>
        <v>-111.167</v>
      </c>
      <c r="CJ98" s="24">
        <f t="shared" ca="1" si="268"/>
        <v>-133.75439999999998</v>
      </c>
      <c r="CK98" s="24">
        <f t="shared" ca="1" si="269"/>
        <v>0.45839999999999748</v>
      </c>
      <c r="CM98" s="38"/>
      <c r="CN98" s="8">
        <f t="shared" si="285"/>
        <v>12</v>
      </c>
      <c r="CO98" s="8" t="s">
        <v>8</v>
      </c>
      <c r="CP98" s="6">
        <f ca="1">INDEX(CQ$7:CQ$30,CN98,1)</f>
        <v>-99.451999999999998</v>
      </c>
      <c r="CQ98" s="6">
        <f ca="1">INDEX(CR$7:CR$30,CN98,1)</f>
        <v>-59.582000000000001</v>
      </c>
      <c r="CR98" s="6">
        <f ca="1">INDEX(CS$7:CS$30,CN98,1)</f>
        <v>-57.482999999999997</v>
      </c>
      <c r="CS98" s="6">
        <f ca="1">INDEX(CT$7:CT$30,CN98,1)</f>
        <v>-6.7859999999999996</v>
      </c>
      <c r="CT98" s="6">
        <f ca="1">INDEX(CU$7:CU$30,CN98,1)</f>
        <v>-0.78</v>
      </c>
      <c r="CU98" s="6">
        <f ca="1">INDEX(CV$7:CV$30,CN98,1)</f>
        <v>-1.147</v>
      </c>
      <c r="CV98" s="24">
        <f t="shared" ca="1" si="270"/>
        <v>-58.262999999999998</v>
      </c>
      <c r="CW98" s="24">
        <f t="shared" ca="1" si="270"/>
        <v>-7.9329999999999998</v>
      </c>
      <c r="CX98" s="24">
        <f t="shared" ca="1" si="271"/>
        <v>-60.642899999999997</v>
      </c>
      <c r="CY98" s="24">
        <f t="shared" ca="1" si="243"/>
        <v>-25.411899999999999</v>
      </c>
      <c r="CZ98" s="24">
        <f ca="1">IF($C$2&lt;=$C$3,CX98,CY98)</f>
        <v>-60.642899999999997</v>
      </c>
      <c r="DA98" s="24">
        <f t="shared" ca="1" si="272"/>
        <v>-99.451999999999998</v>
      </c>
      <c r="DB98" s="24">
        <f t="shared" ca="1" si="273"/>
        <v>-120.22489999999999</v>
      </c>
      <c r="DC98" s="24">
        <f t="shared" ca="1" si="274"/>
        <v>1.0608999999999966</v>
      </c>
      <c r="DE98" s="38"/>
      <c r="DF98" s="8">
        <f t="shared" si="286"/>
        <v>12</v>
      </c>
      <c r="DG98" s="8" t="s">
        <v>8</v>
      </c>
      <c r="DH98" s="6">
        <f ca="1">INDEX(DI$7:DI$30,DF98,1)</f>
        <v>-99.451999999999998</v>
      </c>
      <c r="DI98" s="6">
        <f ca="1">INDEX(DJ$7:DJ$30,DF98,1)</f>
        <v>-59.582000000000001</v>
      </c>
      <c r="DJ98" s="6">
        <f ca="1">INDEX(DK$7:DK$30,DF98,1)</f>
        <v>-57.482999999999997</v>
      </c>
      <c r="DK98" s="6">
        <f ca="1">INDEX(DL$7:DL$30,DF98,1)</f>
        <v>-6.7859999999999996</v>
      </c>
      <c r="DL98" s="6">
        <f ca="1">INDEX(DM$7:DM$30,DF98,1)</f>
        <v>-0.78</v>
      </c>
      <c r="DM98" s="6">
        <f ca="1">INDEX(DN$7:DN$30,DF98,1)</f>
        <v>-1.147</v>
      </c>
      <c r="DN98" s="24">
        <f t="shared" ca="1" si="275"/>
        <v>-58.262999999999998</v>
      </c>
      <c r="DO98" s="24">
        <f t="shared" ca="1" si="275"/>
        <v>-7.9329999999999998</v>
      </c>
      <c r="DP98" s="24">
        <f t="shared" ca="1" si="276"/>
        <v>-60.642899999999997</v>
      </c>
      <c r="DQ98" s="24">
        <f t="shared" ca="1" si="244"/>
        <v>-25.411899999999999</v>
      </c>
      <c r="DR98" s="24">
        <f ca="1">IF($C$2&lt;=$C$3,DP98,DQ98)</f>
        <v>-60.642899999999997</v>
      </c>
      <c r="DS98" s="24">
        <f t="shared" ca="1" si="277"/>
        <v>-99.451999999999998</v>
      </c>
      <c r="DT98" s="24">
        <f t="shared" ca="1" si="278"/>
        <v>-120.22489999999999</v>
      </c>
      <c r="DU98" s="24">
        <f t="shared" ca="1" si="279"/>
        <v>1.0608999999999966</v>
      </c>
    </row>
    <row r="99" spans="1:126" x14ac:dyDescent="0.35">
      <c r="C99" s="8" t="s">
        <v>58</v>
      </c>
      <c r="D99" s="6"/>
      <c r="E99" s="6"/>
      <c r="F99" s="6"/>
      <c r="G99" s="6"/>
      <c r="H99" s="6"/>
      <c r="I99" s="6"/>
      <c r="J99" s="6"/>
      <c r="K99" s="6"/>
      <c r="O99" s="24">
        <f ca="1">MIN(P88,MAX(0,P88/2-(O95-O96)/P89/P88))</f>
        <v>2.3283193070611592</v>
      </c>
      <c r="P99" s="24">
        <f ca="1">MIN(P88,MAX(0,P88/2-(P95-P96)/P90/P88))</f>
        <v>1.447419280839594</v>
      </c>
      <c r="Q99" s="24">
        <f ca="1">MIN(P88,MAX(0,P88/2-(Q95-Q96)/P90/P88))</f>
        <v>3.2097407810976657</v>
      </c>
      <c r="S99" s="38"/>
      <c r="U99" s="8" t="s">
        <v>58</v>
      </c>
      <c r="V99" s="6"/>
      <c r="W99" s="6"/>
      <c r="X99" s="6"/>
      <c r="Y99" s="6"/>
      <c r="Z99" s="6"/>
      <c r="AA99" s="6"/>
      <c r="AB99" s="6"/>
      <c r="AC99" s="6"/>
      <c r="AG99" s="24">
        <f ca="1">MIN(AH88,MAX(0,AH88/2-(AG95-AG96)/AH89/AH88))</f>
        <v>1.9025207527489243</v>
      </c>
      <c r="AH99" s="24">
        <f ca="1">MIN(AH88,MAX(0,AH88/2-(AH95-AH96)/AH90/AH88))</f>
        <v>0.66222159171513684</v>
      </c>
      <c r="AI99" s="24">
        <f ca="1">MIN(AH88,MAX(0,AH88/2-(AI95-AI96)/AH90/AH88))</f>
        <v>3.1439494963824659</v>
      </c>
      <c r="AK99" s="38"/>
      <c r="AM99" s="8" t="s">
        <v>58</v>
      </c>
      <c r="AN99" s="6"/>
      <c r="AO99" s="6"/>
      <c r="AP99" s="6"/>
      <c r="AQ99" s="6"/>
      <c r="AR99" s="6"/>
      <c r="AS99" s="6"/>
      <c r="AT99" s="6"/>
      <c r="AU99" s="6"/>
      <c r="AY99" s="24">
        <f ca="1">MIN(AZ88,MAX(0,AZ88/2-(AY95-AY96)/AZ89/AZ88))</f>
        <v>1.5108291503997027</v>
      </c>
      <c r="AZ99" s="24">
        <f ca="1">MIN(AZ88,MAX(0,AZ88/2-(AZ95-AZ96)/AZ90/AZ88))</f>
        <v>0.95292901234567917</v>
      </c>
      <c r="BA99" s="24">
        <f ca="1">MIN(AZ88,MAX(0,AZ88/2-(BA95-BA96)/AZ90/AZ88))</f>
        <v>2.0679660493827159</v>
      </c>
      <c r="BC99" s="38"/>
      <c r="BE99" s="8" t="s">
        <v>58</v>
      </c>
      <c r="BF99" s="6"/>
      <c r="BG99" s="6"/>
      <c r="BH99" s="6"/>
      <c r="BI99" s="6"/>
      <c r="BJ99" s="6"/>
      <c r="BK99" s="6"/>
      <c r="BL99" s="6"/>
      <c r="BM99" s="6"/>
      <c r="BQ99" s="24">
        <f ca="1">MIN(BR88,MAX(0,BR88/2-(BQ95-BQ96)/BR89/BR88))</f>
        <v>1.6566361827141776</v>
      </c>
      <c r="BR99" s="24">
        <f ca="1">MIN(BR88,MAX(0,BR88/2-(BR95-BR96)/BR90/BR88))</f>
        <v>0</v>
      </c>
      <c r="BS99" s="24">
        <f ca="1">MIN(BR88,MAX(0,BR88/2-(BS95-BS96)/BR90/BR88))</f>
        <v>3.2</v>
      </c>
      <c r="BU99" s="38"/>
      <c r="BW99" s="8" t="s">
        <v>58</v>
      </c>
      <c r="BX99" s="6"/>
      <c r="BY99" s="6"/>
      <c r="BZ99" s="6"/>
      <c r="CA99" s="6"/>
      <c r="CB99" s="6"/>
      <c r="CC99" s="6"/>
      <c r="CD99" s="6"/>
      <c r="CE99" s="6"/>
      <c r="CI99" s="24">
        <f ca="1">MIN(CJ88,MAX(0,CJ88/2-(CI95-CI96)/CJ89/CJ88))</f>
        <v>2.0929600346582911</v>
      </c>
      <c r="CJ99" s="24">
        <f ca="1">MIN(CJ88,MAX(0,CJ88/2-(CJ95-CJ96)/CJ90/CJ88))</f>
        <v>0</v>
      </c>
      <c r="CK99" s="24">
        <f ca="1">MIN(CJ88,MAX(0,CJ88/2-(CK95-CK96)/CJ90/CJ88))</f>
        <v>4.2</v>
      </c>
      <c r="CM99" s="38"/>
      <c r="CO99" s="8" t="s">
        <v>58</v>
      </c>
      <c r="CP99" s="6"/>
      <c r="CQ99" s="6"/>
      <c r="CR99" s="6"/>
      <c r="CS99" s="6"/>
      <c r="CT99" s="6"/>
      <c r="CU99" s="6"/>
      <c r="CV99" s="6"/>
      <c r="CW99" s="6"/>
      <c r="DA99" s="24">
        <f ca="1">MIN(DB88,MAX(0,DB88/2-(DA95-DA96)/DB89/DB88))</f>
        <v>1.7150134782242439</v>
      </c>
      <c r="DB99" s="24">
        <f ca="1">MIN(DB88,MAX(0,DB88/2-(DB95-DB96)/DB90/DB88))</f>
        <v>0</v>
      </c>
      <c r="DC99" s="24">
        <f ca="1">MIN(DB88,MAX(0,DB88/2-(DC95-DC96)/DB90/DB88))</f>
        <v>3.6</v>
      </c>
      <c r="DE99" s="38"/>
      <c r="DG99" s="8" t="s">
        <v>58</v>
      </c>
      <c r="DH99" s="6"/>
      <c r="DI99" s="6"/>
      <c r="DJ99" s="6"/>
      <c r="DK99" s="6"/>
      <c r="DL99" s="6"/>
      <c r="DM99" s="6"/>
      <c r="DN99" s="6"/>
      <c r="DO99" s="6"/>
      <c r="DS99" s="24">
        <f ca="1">MIN(DT88,MAX(0,DT88/2-(DS95-DS96)/DT89/DT88))</f>
        <v>1.7150134782242439</v>
      </c>
      <c r="DT99" s="24">
        <f ca="1">MIN(DT88,MAX(0,DT88/2-(DT95-DT96)/DT90/DT88))</f>
        <v>0</v>
      </c>
      <c r="DU99" s="24">
        <f ca="1">MIN(DT88,MAX(0,DT88/2-(DU95-DU96)/DT90/DT88))</f>
        <v>3.6</v>
      </c>
    </row>
    <row r="100" spans="1:126" x14ac:dyDescent="0.35">
      <c r="C100" s="8" t="s">
        <v>66</v>
      </c>
      <c r="O100" s="24">
        <f ca="1">O95+(P89*P88/2-(O95-O96)/P88)*O99-P89*O99^2/2</f>
        <v>11.736583667562407</v>
      </c>
      <c r="P100" s="24">
        <f ca="1">P95+(P90*P88/2-(P95-P96)/P88)*P99-P90*P99^2/2</f>
        <v>10.556333751566431</v>
      </c>
      <c r="Q100" s="24">
        <f ca="1">Q95+(P90*P88/2-(Q95-Q96)/P88)*Q99-P90*Q99^2/2</f>
        <v>9.5862371216317968</v>
      </c>
      <c r="S100" s="38"/>
      <c r="U100" s="8" t="s">
        <v>66</v>
      </c>
      <c r="AG100" s="24">
        <f ca="1">AG95+(AH89*AH88/2-(AG95-AG96)/AH88)*AG99-AH89*AG99^2/2</f>
        <v>6.8005884746472169</v>
      </c>
      <c r="AH100" s="24">
        <f ca="1">AH95+(AH90*AH88/2-(AH95-AH96)/AH88)*AH99-AH90*AH99^2/2</f>
        <v>9.9784738895401404</v>
      </c>
      <c r="AI100" s="24">
        <f ca="1">AI95+(AH90*AH88/2-(AI95-AI96)/AH88)*AI99-AH90*AI99^2/2</f>
        <v>9.7936923968312044</v>
      </c>
      <c r="AK100" s="38"/>
      <c r="AM100" s="8" t="s">
        <v>66</v>
      </c>
      <c r="AY100" s="24">
        <f ca="1">AY95+(AZ89*AZ88/2-(AY95-AY96)/AZ88)*AY99-AZ89*AY99^2/2</f>
        <v>13.231102660035958</v>
      </c>
      <c r="AZ100" s="24">
        <f ca="1">AZ95+(AZ90*AZ88/2-(AZ95-AZ96)/AZ88)*AZ99-AZ90*AZ99^2/2</f>
        <v>13.339795987757205</v>
      </c>
      <c r="BA100" s="24">
        <f ca="1">BA95+(AZ90*AZ88/2-(BA95-BA96)/AZ88)*BA99-AZ90*BA99^2/2</f>
        <v>9.3174226791152392</v>
      </c>
      <c r="BC100" s="38"/>
      <c r="BE100" s="8" t="s">
        <v>66</v>
      </c>
      <c r="BQ100" s="24">
        <f ca="1">BQ95+(BR89*BR88/2-(BQ95-BQ96)/BR88)*BQ99-BR89*BQ99^2/2</f>
        <v>26.297417996736385</v>
      </c>
      <c r="BR100" s="24">
        <f ca="1">BR95+(BR90*BR88/2-(BR95-BR96)/BR88)*BR99-BR90*BR99^2/2</f>
        <v>64.272199999999998</v>
      </c>
      <c r="BS100" s="24">
        <f ca="1">BS95+(BR90*BR88/2-(BS95-BS96)/BR88)*BS99-BR90*BS99^2/2</f>
        <v>104.07569999999998</v>
      </c>
      <c r="BU100" s="38"/>
      <c r="BW100" s="8" t="s">
        <v>66</v>
      </c>
      <c r="CI100" s="24">
        <f ca="1">CI95+(CJ89*CJ88/2-(CI95-CI96)/CJ88)*CI99-CJ89*CI99^2/2</f>
        <v>41.849107422134907</v>
      </c>
      <c r="CJ100" s="24">
        <f ca="1">CJ95+(CJ90*CJ88/2-(CJ95-CJ96)/CJ88)*CJ99-CJ90*CJ99^2/2</f>
        <v>96.569899999999976</v>
      </c>
      <c r="CK100" s="24">
        <f ca="1">CK95+(CJ90*CJ88/2-(CK95-CK96)/CJ88)*CK99-CJ90*CK99^2/2</f>
        <v>95.949500000000057</v>
      </c>
      <c r="CM100" s="38"/>
      <c r="CO100" s="8" t="s">
        <v>66</v>
      </c>
      <c r="DA100" s="24">
        <f ca="1">DA95+(DB89*DB88/2-(DA95-DA96)/DB88)*DA99-DB89*DA99^2/2</f>
        <v>40.59573506034782</v>
      </c>
      <c r="DB100" s="24">
        <f ca="1">DB95+(DB90*DB88/2-(DB95-DB96)/DB88)*DB99-DB90*DB99^2/2</f>
        <v>99.433300000000003</v>
      </c>
      <c r="DC100" s="24">
        <f ca="1">DC95+(DB90*DB88/2-(DC95-DC96)/DB88)*DC99-DB90*DC99^2/2</f>
        <v>64.817400000000021</v>
      </c>
      <c r="DE100" s="38"/>
      <c r="DG100" s="8" t="s">
        <v>66</v>
      </c>
      <c r="DS100" s="24">
        <f ca="1">DS95+(DT89*DT88/2-(DS95-DS96)/DT88)*DS99-DT89*DS99^2/2</f>
        <v>40.59573506034782</v>
      </c>
      <c r="DT100" s="24">
        <f ca="1">DT95+(DT90*DT88/2-(DT95-DT96)/DT88)*DT99-DT90*DT99^2/2</f>
        <v>99.433300000000003</v>
      </c>
      <c r="DU100" s="24">
        <f ca="1">DU95+(DT90*DT88/2-(DU95-DU96)/DT88)*DU99-DT90*DU99^2/2</f>
        <v>64.817400000000021</v>
      </c>
    </row>
    <row r="101" spans="1:126" x14ac:dyDescent="0.35">
      <c r="S101" s="38"/>
      <c r="AK101" s="38"/>
      <c r="BC101" s="38"/>
      <c r="BU101" s="38"/>
      <c r="CM101" s="38"/>
      <c r="DE101" s="38"/>
    </row>
    <row r="102" spans="1:126" s="21" customFormat="1" x14ac:dyDescent="0.35">
      <c r="D102" s="23" t="s">
        <v>32</v>
      </c>
      <c r="E102" s="23" t="s">
        <v>33</v>
      </c>
      <c r="F102" s="23" t="s">
        <v>34</v>
      </c>
      <c r="G102" s="23" t="s">
        <v>35</v>
      </c>
      <c r="H102" s="23" t="s">
        <v>36</v>
      </c>
      <c r="I102" s="23" t="s">
        <v>37</v>
      </c>
      <c r="J102" s="23" t="s">
        <v>39</v>
      </c>
      <c r="K102" s="23" t="s">
        <v>40</v>
      </c>
      <c r="L102" s="23" t="s">
        <v>41</v>
      </c>
      <c r="M102" s="23" t="s">
        <v>42</v>
      </c>
      <c r="N102" s="23" t="s">
        <v>53</v>
      </c>
      <c r="O102" s="20" t="s">
        <v>32</v>
      </c>
      <c r="P102" s="23" t="s">
        <v>51</v>
      </c>
      <c r="Q102" s="23" t="s">
        <v>52</v>
      </c>
      <c r="S102" s="40"/>
      <c r="V102" s="23" t="s">
        <v>32</v>
      </c>
      <c r="W102" s="23" t="s">
        <v>33</v>
      </c>
      <c r="X102" s="23" t="s">
        <v>34</v>
      </c>
      <c r="Y102" s="23" t="s">
        <v>35</v>
      </c>
      <c r="Z102" s="23" t="s">
        <v>36</v>
      </c>
      <c r="AA102" s="23" t="s">
        <v>37</v>
      </c>
      <c r="AB102" s="23" t="s">
        <v>39</v>
      </c>
      <c r="AC102" s="23" t="s">
        <v>40</v>
      </c>
      <c r="AD102" s="23" t="s">
        <v>41</v>
      </c>
      <c r="AE102" s="23" t="s">
        <v>42</v>
      </c>
      <c r="AF102" s="23" t="s">
        <v>53</v>
      </c>
      <c r="AG102" s="20" t="s">
        <v>32</v>
      </c>
      <c r="AH102" s="23" t="s">
        <v>51</v>
      </c>
      <c r="AI102" s="23" t="s">
        <v>52</v>
      </c>
      <c r="AK102" s="40"/>
      <c r="AN102" s="23" t="s">
        <v>32</v>
      </c>
      <c r="AO102" s="23" t="s">
        <v>33</v>
      </c>
      <c r="AP102" s="23" t="s">
        <v>34</v>
      </c>
      <c r="AQ102" s="23" t="s">
        <v>35</v>
      </c>
      <c r="AR102" s="23" t="s">
        <v>36</v>
      </c>
      <c r="AS102" s="23" t="s">
        <v>37</v>
      </c>
      <c r="AT102" s="23" t="s">
        <v>39</v>
      </c>
      <c r="AU102" s="23" t="s">
        <v>40</v>
      </c>
      <c r="AV102" s="23" t="s">
        <v>41</v>
      </c>
      <c r="AW102" s="23" t="s">
        <v>42</v>
      </c>
      <c r="AX102" s="23" t="s">
        <v>53</v>
      </c>
      <c r="AY102" s="20" t="s">
        <v>32</v>
      </c>
      <c r="AZ102" s="23" t="s">
        <v>51</v>
      </c>
      <c r="BA102" s="23" t="s">
        <v>52</v>
      </c>
      <c r="BC102" s="40"/>
      <c r="BF102" s="23" t="s">
        <v>32</v>
      </c>
      <c r="BG102" s="23" t="s">
        <v>33</v>
      </c>
      <c r="BH102" s="23" t="s">
        <v>34</v>
      </c>
      <c r="BI102" s="23" t="s">
        <v>35</v>
      </c>
      <c r="BJ102" s="23" t="s">
        <v>36</v>
      </c>
      <c r="BK102" s="23" t="s">
        <v>37</v>
      </c>
      <c r="BL102" s="23" t="s">
        <v>39</v>
      </c>
      <c r="BM102" s="23" t="s">
        <v>40</v>
      </c>
      <c r="BN102" s="23" t="s">
        <v>41</v>
      </c>
      <c r="BO102" s="23" t="s">
        <v>42</v>
      </c>
      <c r="BP102" s="23" t="s">
        <v>53</v>
      </c>
      <c r="BQ102" s="20" t="s">
        <v>32</v>
      </c>
      <c r="BR102" s="23" t="s">
        <v>51</v>
      </c>
      <c r="BS102" s="23" t="s">
        <v>52</v>
      </c>
      <c r="BU102" s="40"/>
      <c r="BX102" s="23" t="s">
        <v>32</v>
      </c>
      <c r="BY102" s="23" t="s">
        <v>33</v>
      </c>
      <c r="BZ102" s="23" t="s">
        <v>34</v>
      </c>
      <c r="CA102" s="23" t="s">
        <v>35</v>
      </c>
      <c r="CB102" s="23" t="s">
        <v>36</v>
      </c>
      <c r="CC102" s="23" t="s">
        <v>37</v>
      </c>
      <c r="CD102" s="23" t="s">
        <v>39</v>
      </c>
      <c r="CE102" s="23" t="s">
        <v>40</v>
      </c>
      <c r="CF102" s="23" t="s">
        <v>41</v>
      </c>
      <c r="CG102" s="23" t="s">
        <v>42</v>
      </c>
      <c r="CH102" s="23" t="s">
        <v>53</v>
      </c>
      <c r="CI102" s="20" t="s">
        <v>32</v>
      </c>
      <c r="CJ102" s="23" t="s">
        <v>51</v>
      </c>
      <c r="CK102" s="23" t="s">
        <v>52</v>
      </c>
      <c r="CM102" s="40"/>
      <c r="CP102" s="23" t="s">
        <v>32</v>
      </c>
      <c r="CQ102" s="23" t="s">
        <v>33</v>
      </c>
      <c r="CR102" s="23" t="s">
        <v>34</v>
      </c>
      <c r="CS102" s="23" t="s">
        <v>35</v>
      </c>
      <c r="CT102" s="23" t="s">
        <v>36</v>
      </c>
      <c r="CU102" s="23" t="s">
        <v>37</v>
      </c>
      <c r="CV102" s="23" t="s">
        <v>39</v>
      </c>
      <c r="CW102" s="23" t="s">
        <v>40</v>
      </c>
      <c r="CX102" s="23" t="s">
        <v>41</v>
      </c>
      <c r="CY102" s="23" t="s">
        <v>42</v>
      </c>
      <c r="CZ102" s="23" t="s">
        <v>53</v>
      </c>
      <c r="DA102" s="20" t="s">
        <v>32</v>
      </c>
      <c r="DB102" s="23" t="s">
        <v>51</v>
      </c>
      <c r="DC102" s="23" t="s">
        <v>52</v>
      </c>
      <c r="DE102" s="40"/>
      <c r="DH102" s="23" t="s">
        <v>32</v>
      </c>
      <c r="DI102" s="23" t="s">
        <v>33</v>
      </c>
      <c r="DJ102" s="23" t="s">
        <v>34</v>
      </c>
      <c r="DK102" s="23" t="s">
        <v>35</v>
      </c>
      <c r="DL102" s="23" t="s">
        <v>36</v>
      </c>
      <c r="DM102" s="23" t="s">
        <v>37</v>
      </c>
      <c r="DN102" s="23" t="s">
        <v>39</v>
      </c>
      <c r="DO102" s="23" t="s">
        <v>40</v>
      </c>
      <c r="DP102" s="23" t="s">
        <v>41</v>
      </c>
      <c r="DQ102" s="23" t="s">
        <v>42</v>
      </c>
      <c r="DR102" s="23" t="s">
        <v>53</v>
      </c>
      <c r="DS102" s="20" t="s">
        <v>32</v>
      </c>
      <c r="DT102" s="23" t="s">
        <v>51</v>
      </c>
      <c r="DU102" s="23" t="s">
        <v>52</v>
      </c>
    </row>
    <row r="103" spans="1:126" s="21" customFormat="1" x14ac:dyDescent="0.35">
      <c r="A103" s="22" t="s">
        <v>38</v>
      </c>
      <c r="C103" s="8" t="s">
        <v>11</v>
      </c>
      <c r="D103" s="24">
        <f ca="1">D95+D97*F91/100-P89*F91^2/20000</f>
        <v>-16.994837500000003</v>
      </c>
      <c r="E103" s="24">
        <f ca="1">E95+E97*F91/100-P90*F91^2/20000</f>
        <v>-10.417775000000001</v>
      </c>
      <c r="F103" s="24">
        <f ca="1">F95-(F95-F96)/P88*F91/100</f>
        <v>13.961414893617022</v>
      </c>
      <c r="G103" s="24">
        <f ca="1">G95-(G95-G96)/P88*F91/100</f>
        <v>1.6482446808510638</v>
      </c>
      <c r="H103" s="24">
        <f ca="1">H95-(H95-H96)/P88*F91/100</f>
        <v>0.1893617021276596</v>
      </c>
      <c r="I103" s="24">
        <f ca="1">I95-(I95-I96)/P88*F91/100</f>
        <v>0.27939361702127657</v>
      </c>
      <c r="J103" s="24">
        <f ca="1">(ABS(F103)+ABS(H103))*SIGN(F103)</f>
        <v>14.150776595744681</v>
      </c>
      <c r="K103" s="24">
        <f ca="1">(ABS(G103)+ABS(I103))*SIGN(G103)</f>
        <v>1.9276382978723403</v>
      </c>
      <c r="L103" s="24">
        <f ca="1">(ABS(J103)+0.3*ABS(K103))*SIGN(J103)</f>
        <v>14.729068085106382</v>
      </c>
      <c r="M103" s="24">
        <f t="shared" ref="M103:M106" ca="1" si="287">(ABS(K103)+0.3*ABS(J103))*SIGN(K103)</f>
        <v>6.1728712765957443</v>
      </c>
      <c r="N103" s="24">
        <f ca="1">IF($C$2&lt;=$C$3,L103,M103)</f>
        <v>14.729068085106382</v>
      </c>
      <c r="O103" s="24">
        <f ca="1">D103</f>
        <v>-16.994837500000003</v>
      </c>
      <c r="P103" s="24">
        <f ca="1">E103+N103</f>
        <v>4.3112930851063815</v>
      </c>
      <c r="Q103" s="24">
        <f ca="1">E103-N103</f>
        <v>-25.146843085106383</v>
      </c>
      <c r="S103" s="35" t="s">
        <v>38</v>
      </c>
      <c r="U103" s="8" t="s">
        <v>11</v>
      </c>
      <c r="V103" s="24">
        <f ca="1">V95+V97*X91/100-AH89*X91^2/20000</f>
        <v>-11.7962375</v>
      </c>
      <c r="W103" s="24">
        <f ca="1">W95+W97*X91/100-AH90*X91^2/20000</f>
        <v>-7.2283249999999999</v>
      </c>
      <c r="X103" s="24">
        <f ca="1">X95-(X95-X96)/AH88*X91/100</f>
        <v>15.386934210526316</v>
      </c>
      <c r="Y103" s="24">
        <f ca="1">Y95-(Y95-Y96)/AH88*X91/100</f>
        <v>1.8164605263157896</v>
      </c>
      <c r="Z103" s="24">
        <f ca="1">Z95-(Z95-Z96)/AH88*X91/100</f>
        <v>0.20919736842105263</v>
      </c>
      <c r="AA103" s="24">
        <f ca="1">AA95-(AA95-AA96)/AH88*X91/100</f>
        <v>0.30782894736842109</v>
      </c>
      <c r="AB103" s="24">
        <f ca="1">(ABS(X103)+ABS(Z103))*SIGN(X103)</f>
        <v>15.59613157894737</v>
      </c>
      <c r="AC103" s="24">
        <f ca="1">(ABS(Y103)+ABS(AA103))*SIGN(Y103)</f>
        <v>2.1242894736842106</v>
      </c>
      <c r="AD103" s="24">
        <f ca="1">(ABS(AB103)+0.3*ABS(AC103))*SIGN(AB103)</f>
        <v>16.233418421052633</v>
      </c>
      <c r="AE103" s="24">
        <f t="shared" ref="AE103:AE106" ca="1" si="288">(ABS(AC103)+0.3*ABS(AB103))*SIGN(AC103)</f>
        <v>6.8031289473684211</v>
      </c>
      <c r="AF103" s="24">
        <f ca="1">IF($C$2&lt;=$C$3,AD103,AE103)</f>
        <v>16.233418421052633</v>
      </c>
      <c r="AG103" s="24">
        <f ca="1">V103</f>
        <v>-11.7962375</v>
      </c>
      <c r="AH103" s="24">
        <f ca="1">W103+AF103</f>
        <v>9.0050934210526332</v>
      </c>
      <c r="AI103" s="24">
        <f ca="1">W103-AF103</f>
        <v>-23.461743421052631</v>
      </c>
      <c r="AK103" s="35" t="s">
        <v>38</v>
      </c>
      <c r="AM103" s="8" t="s">
        <v>11</v>
      </c>
      <c r="AN103" s="24">
        <f ca="1">AN95+AN97*AP91/100-AZ89*AP91^2/20000</f>
        <v>-19.972725000000001</v>
      </c>
      <c r="AO103" s="24">
        <f ca="1">AO95+AO97*AP91/100-AZ90*AP91^2/20000</f>
        <v>-12.017100000000001</v>
      </c>
      <c r="AP103" s="24">
        <f ca="1">AP95-(AP95-AP96)/AZ88*AP91/100</f>
        <v>17.434849999999997</v>
      </c>
      <c r="AQ103" s="24">
        <f ca="1">AQ95-(AQ95-AQ96)/AZ88*AP91/100</f>
        <v>2.0570499999999998</v>
      </c>
      <c r="AR103" s="24">
        <f ca="1">AR95-(AR95-AR96)/AZ88*AP91/100</f>
        <v>0.23765000000000003</v>
      </c>
      <c r="AS103" s="24">
        <f ca="1">AS95-(AS95-AS96)/AZ88*AP91/100</f>
        <v>0.34875</v>
      </c>
      <c r="AT103" s="24">
        <f ca="1">(ABS(AP103)+ABS(AR103))*SIGN(AP103)</f>
        <v>17.672499999999996</v>
      </c>
      <c r="AU103" s="24">
        <f ca="1">(ABS(AQ103)+ABS(AS103))*SIGN(AQ103)</f>
        <v>2.4057999999999997</v>
      </c>
      <c r="AV103" s="24">
        <f ca="1">(ABS(AT103)+0.3*ABS(AU103))*SIGN(AT103)</f>
        <v>18.394239999999996</v>
      </c>
      <c r="AW103" s="24">
        <f t="shared" ref="AW103:AW106" ca="1" si="289">(ABS(AU103)+0.3*ABS(AT103))*SIGN(AU103)</f>
        <v>7.7075499999999977</v>
      </c>
      <c r="AX103" s="24">
        <f ca="1">IF($C$2&lt;=$C$3,AV103,AW103)</f>
        <v>18.394239999999996</v>
      </c>
      <c r="AY103" s="24">
        <f ca="1">AN103</f>
        <v>-19.972725000000001</v>
      </c>
      <c r="AZ103" s="24">
        <f ca="1">AO103+AX103</f>
        <v>6.3771399999999954</v>
      </c>
      <c r="BA103" s="24">
        <f ca="1">AO103-AX103</f>
        <v>-30.411339999999996</v>
      </c>
      <c r="BC103" s="35" t="s">
        <v>38</v>
      </c>
      <c r="BE103" s="8" t="s">
        <v>11</v>
      </c>
      <c r="BF103" s="24">
        <f ca="1">BF95+BF97*BH91/100-BR89*BH91^2/20000</f>
        <v>-33.583950000000002</v>
      </c>
      <c r="BG103" s="24">
        <f ca="1">BG95+BG97*BH91/100-BR90*BH91^2/20000</f>
        <v>-20.078587500000001</v>
      </c>
      <c r="BH103" s="24">
        <f ca="1">BH95-(BH95-BH96)/BR88*BH91/100</f>
        <v>77.375156250000003</v>
      </c>
      <c r="BI103" s="24">
        <f ca="1">BI95-(BI95-BI96)/BR88*BH91/100</f>
        <v>9.1337187499999999</v>
      </c>
      <c r="BJ103" s="24">
        <f ca="1">BJ95-(BJ95-BJ96)/BR88*BH91/100</f>
        <v>1.0496093750000002</v>
      </c>
      <c r="BK103" s="24">
        <f ca="1">BK95-(BK95-BK96)/BR88*BH91/100</f>
        <v>1.5437343750000001</v>
      </c>
      <c r="BL103" s="24">
        <f ca="1">(ABS(BH103)+ABS(BJ103))*SIGN(BH103)</f>
        <v>78.424765625000006</v>
      </c>
      <c r="BM103" s="24">
        <f ca="1">(ABS(BI103)+ABS(BK103))*SIGN(BI103)</f>
        <v>10.677453125</v>
      </c>
      <c r="BN103" s="24">
        <f ca="1">(ABS(BL103)+0.3*ABS(BM103))*SIGN(BL103)</f>
        <v>81.628001562500003</v>
      </c>
      <c r="BO103" s="24">
        <f t="shared" ref="BO103:BO106" ca="1" si="290">(ABS(BM103)+0.3*ABS(BL103))*SIGN(BM103)</f>
        <v>34.204882812500003</v>
      </c>
      <c r="BP103" s="24">
        <f ca="1">IF($C$2&lt;=$C$3,BN103,BO103)</f>
        <v>81.628001562500003</v>
      </c>
      <c r="BQ103" s="24">
        <f ca="1">BF103</f>
        <v>-33.583950000000002</v>
      </c>
      <c r="BR103" s="24">
        <f ca="1">BG103+BP103</f>
        <v>61.549414062500006</v>
      </c>
      <c r="BS103" s="24">
        <f ca="1">BG103-BP103</f>
        <v>-101.7065890625</v>
      </c>
      <c r="BU103" s="35" t="s">
        <v>38</v>
      </c>
      <c r="BW103" s="8" t="s">
        <v>11</v>
      </c>
      <c r="BX103" s="24">
        <f ca="1">BX95+BX97*BZ91/100-CJ89*BZ91^2/20000</f>
        <v>-38.290799999999997</v>
      </c>
      <c r="BY103" s="24">
        <f ca="1">BY95+BY97*BZ91/100-CJ90*BZ91^2/20000</f>
        <v>-22.961037499999996</v>
      </c>
      <c r="BZ103" s="24">
        <f ca="1">BZ95-(BZ95-BZ96)/CJ88*BZ91/100</f>
        <v>111.16274999999999</v>
      </c>
      <c r="CA103" s="24">
        <f ca="1">CA95-(CA95-CA96)/CJ88*BZ91/100</f>
        <v>13.118666666666668</v>
      </c>
      <c r="CB103" s="24">
        <f ca="1">CB95-(CB95-CB96)/CJ88*BZ91/100</f>
        <v>1.5105</v>
      </c>
      <c r="CC103" s="24">
        <f ca="1">CC95-(CC95-CC96)/CJ88*BZ91/100</f>
        <v>2.222</v>
      </c>
      <c r="CD103" s="24">
        <f ca="1">(ABS(BZ103)+ABS(CB103))*SIGN(BZ103)</f>
        <v>112.67324999999998</v>
      </c>
      <c r="CE103" s="24">
        <f ca="1">(ABS(CA103)+ABS(CC103))*SIGN(CA103)</f>
        <v>15.340666666666667</v>
      </c>
      <c r="CF103" s="24">
        <f ca="1">(ABS(CD103)+0.3*ABS(CE103))*SIGN(CD103)</f>
        <v>117.27544999999998</v>
      </c>
      <c r="CG103" s="24">
        <f t="shared" ref="CG103:CG106" ca="1" si="291">(ABS(CE103)+0.3*ABS(CD103))*SIGN(CE103)</f>
        <v>49.142641666666663</v>
      </c>
      <c r="CH103" s="24">
        <f ca="1">IF($C$2&lt;=$C$3,CF103,CG103)</f>
        <v>117.27544999999998</v>
      </c>
      <c r="CI103" s="24">
        <f ca="1">BX103</f>
        <v>-38.290799999999997</v>
      </c>
      <c r="CJ103" s="24">
        <f ca="1">BY103+CH103</f>
        <v>94.314412499999975</v>
      </c>
      <c r="CK103" s="24">
        <f ca="1">BY103-CH103</f>
        <v>-140.23648749999998</v>
      </c>
      <c r="CM103" s="35" t="s">
        <v>38</v>
      </c>
      <c r="CO103" s="8" t="s">
        <v>11</v>
      </c>
      <c r="CP103" s="24">
        <f ca="1">CP95+CP97*CR91/100-DB89*CR91^2/20000</f>
        <v>-8.5571500000000018</v>
      </c>
      <c r="CQ103" s="24">
        <f ca="1">CQ95+CQ97*CR91/100-DB90*CR91^2/20000</f>
        <v>-5.2032374999999984</v>
      </c>
      <c r="CR103" s="24">
        <f ca="1">CR95-(CR95-CR96)/DB88*CR91/100</f>
        <v>95.238833333333332</v>
      </c>
      <c r="CS103" s="24">
        <f ca="1">CS95-(CS95-CS96)/DB88*CR91/100</f>
        <v>11.243055555555555</v>
      </c>
      <c r="CT103" s="24">
        <f ca="1">CT95-(CT95-CT96)/DB88*CR91/100</f>
        <v>1.292</v>
      </c>
      <c r="CU103" s="24">
        <f ca="1">CU95-(CU95-CU96)/DB88*CR91/100</f>
        <v>1.9013749999999998</v>
      </c>
      <c r="CV103" s="24">
        <f ca="1">(ABS(CR103)+ABS(CT103))*SIGN(CR103)</f>
        <v>96.530833333333334</v>
      </c>
      <c r="CW103" s="24">
        <f ca="1">(ABS(CS103)+ABS(CU103))*SIGN(CS103)</f>
        <v>13.144430555555555</v>
      </c>
      <c r="CX103" s="24">
        <f ca="1">(ABS(CV103)+0.3*ABS(CW103))*SIGN(CV103)</f>
        <v>100.47416250000001</v>
      </c>
      <c r="CY103" s="24">
        <f t="shared" ref="CY103:CY106" ca="1" si="292">(ABS(CW103)+0.3*ABS(CV103))*SIGN(CW103)</f>
        <v>42.103680555555556</v>
      </c>
      <c r="CZ103" s="24">
        <f ca="1">IF($C$2&lt;=$C$3,CX103,CY103)</f>
        <v>100.47416250000001</v>
      </c>
      <c r="DA103" s="24">
        <f ca="1">CP103</f>
        <v>-8.5571500000000018</v>
      </c>
      <c r="DB103" s="24">
        <f ca="1">CQ103+CZ103</f>
        <v>95.270925000000005</v>
      </c>
      <c r="DC103" s="24">
        <f ca="1">CQ103-CZ103</f>
        <v>-105.67740000000001</v>
      </c>
      <c r="DE103" s="35" t="s">
        <v>38</v>
      </c>
      <c r="DG103" s="8" t="s">
        <v>11</v>
      </c>
      <c r="DH103" s="24">
        <f ca="1">DH95+DH97*DJ91/100-DT89*DJ91^2/20000</f>
        <v>-8.5571500000000018</v>
      </c>
      <c r="DI103" s="24">
        <f ca="1">DI95+DI97*DJ91/100-DT90*DJ91^2/20000</f>
        <v>-5.2032374999999984</v>
      </c>
      <c r="DJ103" s="24">
        <f ca="1">DJ95-(DJ95-DJ96)/DT88*DJ91/100</f>
        <v>95.238833333333332</v>
      </c>
      <c r="DK103" s="24">
        <f ca="1">DK95-(DK95-DK96)/DT88*DJ91/100</f>
        <v>11.243055555555555</v>
      </c>
      <c r="DL103" s="24">
        <f ca="1">DL95-(DL95-DL96)/DT88*DJ91/100</f>
        <v>1.292</v>
      </c>
      <c r="DM103" s="24">
        <f ca="1">DM95-(DM95-DM96)/DT88*DJ91/100</f>
        <v>1.9013749999999998</v>
      </c>
      <c r="DN103" s="24">
        <f ca="1">(ABS(DJ103)+ABS(DL103))*SIGN(DJ103)</f>
        <v>96.530833333333334</v>
      </c>
      <c r="DO103" s="24">
        <f ca="1">(ABS(DK103)+ABS(DM103))*SIGN(DK103)</f>
        <v>13.144430555555555</v>
      </c>
      <c r="DP103" s="24">
        <f ca="1">(ABS(DN103)+0.3*ABS(DO103))*SIGN(DN103)</f>
        <v>100.47416250000001</v>
      </c>
      <c r="DQ103" s="24">
        <f t="shared" ref="DQ103:DQ106" ca="1" si="293">(ABS(DO103)+0.3*ABS(DN103))*SIGN(DO103)</f>
        <v>42.103680555555556</v>
      </c>
      <c r="DR103" s="24">
        <f ca="1">IF($C$2&lt;=$C$3,DP103,DQ103)</f>
        <v>100.47416250000001</v>
      </c>
      <c r="DS103" s="24">
        <f ca="1">DH103</f>
        <v>-8.5571500000000018</v>
      </c>
      <c r="DT103" s="24">
        <f ca="1">DI103+DR103</f>
        <v>95.270925000000005</v>
      </c>
      <c r="DU103" s="24">
        <f ca="1">DI103-DR103</f>
        <v>-105.67740000000001</v>
      </c>
    </row>
    <row r="104" spans="1:126" s="21" customFormat="1" x14ac:dyDescent="0.35">
      <c r="C104" s="8" t="s">
        <v>10</v>
      </c>
      <c r="D104" s="24">
        <f ca="1">D96-D98*F92/100-P89*F92^2/20000</f>
        <v>-18.150087499999998</v>
      </c>
      <c r="E104" s="24">
        <f ca="1">E96-E98*F92/100-P90*F92^2/20000</f>
        <v>-11.117075</v>
      </c>
      <c r="F104" s="24">
        <f ca="1">F96-(F96-F95)/P88*F91/100</f>
        <v>-13.306414893617022</v>
      </c>
      <c r="G104" s="24">
        <f ca="1">G96-(G96-G95)/P88*F91/100</f>
        <v>-1.5712446808510638</v>
      </c>
      <c r="H104" s="24">
        <f ca="1">H96-(H96-H95)/P88*F91/100</f>
        <v>-0.18136170212765959</v>
      </c>
      <c r="I104" s="24">
        <f ca="1">I96-(I96-I95)/P88*F91/100</f>
        <v>-0.26639361702127656</v>
      </c>
      <c r="J104" s="24">
        <f t="shared" ref="J104:K106" ca="1" si="294">(ABS(F104)+ABS(H104))*SIGN(F104)</f>
        <v>-13.487776595744682</v>
      </c>
      <c r="K104" s="24">
        <f t="shared" ca="1" si="294"/>
        <v>-1.8376382978723405</v>
      </c>
      <c r="L104" s="24">
        <f t="shared" ref="L104:L106" ca="1" si="295">(ABS(J104)+0.3*ABS(K104))*SIGN(J104)</f>
        <v>-14.039068085106384</v>
      </c>
      <c r="M104" s="24">
        <f t="shared" ca="1" si="287"/>
        <v>-5.8839712765957444</v>
      </c>
      <c r="N104" s="24">
        <f ca="1">IF($C$2&lt;=$C$3,L104,M104)</f>
        <v>-14.039068085106384</v>
      </c>
      <c r="O104" s="24">
        <f t="shared" ref="O104:O106" ca="1" si="296">D104</f>
        <v>-18.150087499999998</v>
      </c>
      <c r="P104" s="24">
        <f t="shared" ref="P104:P106" ca="1" si="297">E104+N104</f>
        <v>-25.156143085106386</v>
      </c>
      <c r="Q104" s="24">
        <f t="shared" ref="Q104:Q106" ca="1" si="298">E104-N104</f>
        <v>2.9219930851063847</v>
      </c>
      <c r="S104" s="40"/>
      <c r="U104" s="8" t="s">
        <v>10</v>
      </c>
      <c r="V104" s="24">
        <f ca="1">V96-V98*X92/100-AH89*X92^2/20000</f>
        <v>-11.6895375</v>
      </c>
      <c r="W104" s="24">
        <f ca="1">W96-W98*X92/100-AH90*X92^2/20000</f>
        <v>-7.1482250000000001</v>
      </c>
      <c r="X104" s="24">
        <f ca="1">X96-(X96-X95)/AH88*X91/100</f>
        <v>-15.157934210526314</v>
      </c>
      <c r="Y104" s="24">
        <f ca="1">Y96-(Y96-Y95)/AH88*X91/100</f>
        <v>-1.7894605263157894</v>
      </c>
      <c r="Z104" s="24">
        <f ca="1">Z96-(Z96-Z95)/AH88*X91/100</f>
        <v>-0.20619736842105263</v>
      </c>
      <c r="AA104" s="24">
        <f ca="1">AA96-(AA96-AA95)/AH88*X91/100</f>
        <v>-0.30282894736842109</v>
      </c>
      <c r="AB104" s="24">
        <f t="shared" ref="AB104:AC106" ca="1" si="299">(ABS(X104)+ABS(Z104))*SIGN(X104)</f>
        <v>-15.364131578947367</v>
      </c>
      <c r="AC104" s="24">
        <f t="shared" ca="1" si="299"/>
        <v>-2.0922894736842106</v>
      </c>
      <c r="AD104" s="24">
        <f t="shared" ref="AD104:AD106" ca="1" si="300">(ABS(AB104)+0.3*ABS(AC104))*SIGN(AB104)</f>
        <v>-15.99181842105263</v>
      </c>
      <c r="AE104" s="24">
        <f t="shared" ca="1" si="288"/>
        <v>-6.7015289473684199</v>
      </c>
      <c r="AF104" s="24">
        <f ca="1">IF($C$2&lt;=$C$3,AD104,AE104)</f>
        <v>-15.99181842105263</v>
      </c>
      <c r="AG104" s="24">
        <f t="shared" ref="AG104:AG106" ca="1" si="301">V104</f>
        <v>-11.6895375</v>
      </c>
      <c r="AH104" s="24">
        <f t="shared" ref="AH104:AH106" ca="1" si="302">W104+AF104</f>
        <v>-23.140043421052631</v>
      </c>
      <c r="AI104" s="24">
        <f t="shared" ref="AI104:AI106" ca="1" si="303">W104-AF104</f>
        <v>8.8435934210526295</v>
      </c>
      <c r="AK104" s="40"/>
      <c r="AM104" s="8" t="s">
        <v>10</v>
      </c>
      <c r="AN104" s="24">
        <f ca="1">AN96-AN98*AP92/100-AZ89*AP92^2/20000</f>
        <v>-18.924124999999997</v>
      </c>
      <c r="AO104" s="24">
        <f ca="1">AO96-AO98*AP92/100-AZ90*AP92^2/20000</f>
        <v>-11.4079</v>
      </c>
      <c r="AP104" s="24">
        <f ca="1">AP96-(AP96-AP95)/AZ88*AP91/100</f>
        <v>-13.383850000000001</v>
      </c>
      <c r="AQ104" s="24">
        <f ca="1">AQ96-(AQ96-AQ95)/AZ88*AP91/100</f>
        <v>-1.5780500000000002</v>
      </c>
      <c r="AR104" s="24">
        <f ca="1">AR96-(AR96-AR95)/AZ88*AP91/100</f>
        <v>-0.18264999999999998</v>
      </c>
      <c r="AS104" s="24">
        <f ca="1">AS96-(AS96-AS95)/AZ88*AP91/100</f>
        <v>-0.26774999999999999</v>
      </c>
      <c r="AT104" s="24">
        <f t="shared" ref="AT104:AU106" ca="1" si="304">(ABS(AP104)+ABS(AR104))*SIGN(AP104)</f>
        <v>-13.566500000000001</v>
      </c>
      <c r="AU104" s="24">
        <f t="shared" ca="1" si="304"/>
        <v>-1.8458000000000001</v>
      </c>
      <c r="AV104" s="24">
        <f t="shared" ref="AV104:AV106" ca="1" si="305">(ABS(AT104)+0.3*ABS(AU104))*SIGN(AT104)</f>
        <v>-14.120240000000001</v>
      </c>
      <c r="AW104" s="24">
        <f t="shared" ca="1" si="289"/>
        <v>-5.915750000000001</v>
      </c>
      <c r="AX104" s="24">
        <f ca="1">IF($C$2&lt;=$C$3,AV104,AW104)</f>
        <v>-14.120240000000001</v>
      </c>
      <c r="AY104" s="24">
        <f t="shared" ref="AY104:AY106" ca="1" si="306">AN104</f>
        <v>-18.924124999999997</v>
      </c>
      <c r="AZ104" s="24">
        <f t="shared" ref="AZ104:AZ106" ca="1" si="307">AO104+AX104</f>
        <v>-25.52814</v>
      </c>
      <c r="BA104" s="24">
        <f t="shared" ref="BA104:BA106" ca="1" si="308">AO104-AX104</f>
        <v>2.7123400000000011</v>
      </c>
      <c r="BC104" s="40"/>
      <c r="BE104" s="8" t="s">
        <v>10</v>
      </c>
      <c r="BF104" s="24">
        <f ca="1">BF96-BF98*BH92/100-BR89*BH92^2/20000</f>
        <v>-11.270750000000001</v>
      </c>
      <c r="BG104" s="24">
        <f ca="1">BG96-BG98*BH92/100-BR90*BH92^2/20000</f>
        <v>-6.8749874999999978</v>
      </c>
      <c r="BH104" s="24">
        <f ca="1">BH96-(BH96-BH95)/BR88*BH91/100</f>
        <v>-109.86515625</v>
      </c>
      <c r="BI104" s="24">
        <f ca="1">BI96-(BI96-BI95)/BR88*BH91/100</f>
        <v>-12.96971875</v>
      </c>
      <c r="BJ104" s="24">
        <f ca="1">BJ96-(BJ96-BJ95)/BR88*BH91/100</f>
        <v>-1.490609375</v>
      </c>
      <c r="BK104" s="24">
        <f ca="1">BK96-(BK96-BK95)/BR88*BH91/100</f>
        <v>-2.1927343750000001</v>
      </c>
      <c r="BL104" s="24">
        <f t="shared" ref="BL104:BM106" ca="1" si="309">(ABS(BH104)+ABS(BJ104))*SIGN(BH104)</f>
        <v>-111.355765625</v>
      </c>
      <c r="BM104" s="24">
        <f t="shared" ca="1" si="309"/>
        <v>-15.162453125000001</v>
      </c>
      <c r="BN104" s="24">
        <f t="shared" ref="BN104:BN106" ca="1" si="310">(ABS(BL104)+0.3*ABS(BM104))*SIGN(BL104)</f>
        <v>-115.9045015625</v>
      </c>
      <c r="BO104" s="24">
        <f t="shared" ca="1" si="290"/>
        <v>-48.569182812499996</v>
      </c>
      <c r="BP104" s="24">
        <f ca="1">IF($C$2&lt;=$C$3,BN104,BO104)</f>
        <v>-115.9045015625</v>
      </c>
      <c r="BQ104" s="24">
        <f t="shared" ref="BQ104:BQ106" ca="1" si="311">BF104</f>
        <v>-11.270750000000001</v>
      </c>
      <c r="BR104" s="24">
        <f t="shared" ref="BR104:BR106" ca="1" si="312">BG104+BP104</f>
        <v>-122.77948906250001</v>
      </c>
      <c r="BS104" s="24">
        <f t="shared" ref="BS104:BS106" ca="1" si="313">BG104-BP104</f>
        <v>109.0295140625</v>
      </c>
      <c r="BU104" s="40"/>
      <c r="BW104" s="8" t="s">
        <v>10</v>
      </c>
      <c r="BX104" s="24">
        <f ca="1">BX96-BX98*BZ92/100-CJ89*BZ92^2/20000</f>
        <v>-39.591099999999997</v>
      </c>
      <c r="BY104" s="24">
        <f ca="1">BY96-BY98*BZ92/100-CJ90*BZ92^2/20000</f>
        <v>-23.7475375</v>
      </c>
      <c r="BZ104" s="24">
        <f ca="1">BZ96-(BZ96-BZ95)/CJ88*BZ91/100</f>
        <v>-111.46975</v>
      </c>
      <c r="CA104" s="24">
        <f ca="1">CA96-(CA96-CA95)/CJ88*BZ91/100</f>
        <v>-13.154666666666667</v>
      </c>
      <c r="CB104" s="24">
        <f ca="1">CB96-(CB96-CB95)/CJ88*BZ91/100</f>
        <v>-1.5145</v>
      </c>
      <c r="CC104" s="24">
        <f ca="1">CC96-(CC96-CC95)/CJ88*BZ91/100</f>
        <v>-2.2280000000000002</v>
      </c>
      <c r="CD104" s="24">
        <f t="shared" ref="CD104:CE106" ca="1" si="314">(ABS(BZ104)+ABS(CB104))*SIGN(BZ104)</f>
        <v>-112.98425</v>
      </c>
      <c r="CE104" s="24">
        <f t="shared" ca="1" si="314"/>
        <v>-15.382666666666667</v>
      </c>
      <c r="CF104" s="24">
        <f t="shared" ref="CF104:CF106" ca="1" si="315">(ABS(CD104)+0.3*ABS(CE104))*SIGN(CD104)</f>
        <v>-117.59905000000001</v>
      </c>
      <c r="CG104" s="24">
        <f t="shared" ca="1" si="291"/>
        <v>-49.277941666666663</v>
      </c>
      <c r="CH104" s="24">
        <f ca="1">IF($C$2&lt;=$C$3,CF104,CG104)</f>
        <v>-117.59905000000001</v>
      </c>
      <c r="CI104" s="24">
        <f t="shared" ref="CI104:CI106" ca="1" si="316">BX104</f>
        <v>-39.591099999999997</v>
      </c>
      <c r="CJ104" s="24">
        <f t="shared" ref="CJ104:CJ106" ca="1" si="317">BY104+CH104</f>
        <v>-141.3465875</v>
      </c>
      <c r="CK104" s="24">
        <f t="shared" ref="CK104:CK106" ca="1" si="318">BY104-CH104</f>
        <v>93.851512500000013</v>
      </c>
      <c r="CM104" s="40"/>
      <c r="CO104" s="8" t="s">
        <v>10</v>
      </c>
      <c r="CP104" s="24">
        <f ca="1">CP96-CP98*CR92/100-DB89*CR92^2/20000</f>
        <v>-38.812750000000001</v>
      </c>
      <c r="CQ104" s="24">
        <f ca="1">CQ96-CQ98*CR92/100-DB90*CR92^2/20000</f>
        <v>-23.217537499999999</v>
      </c>
      <c r="CR104" s="24">
        <f ca="1">CR96-(CR96-CR95)/DB88*CR91/100</f>
        <v>-71.462833333333322</v>
      </c>
      <c r="CS104" s="24">
        <f ca="1">CS96-(CS96-CS95)/DB88*CR91/100</f>
        <v>-8.4350555555555555</v>
      </c>
      <c r="CT104" s="24">
        <f ca="1">CT96-(CT96-CT95)/DB88*CR91/100</f>
        <v>-0.9700000000000002</v>
      </c>
      <c r="CU104" s="24">
        <f ca="1">CU96-(CU96-CU95)/DB88*CR91/100</f>
        <v>-1.4263750000000002</v>
      </c>
      <c r="CV104" s="24">
        <f t="shared" ref="CV104:CW106" ca="1" si="319">(ABS(CR104)+ABS(CT104))*SIGN(CR104)</f>
        <v>-72.432833333333321</v>
      </c>
      <c r="CW104" s="24">
        <f t="shared" ca="1" si="319"/>
        <v>-9.8614305555555557</v>
      </c>
      <c r="CX104" s="24">
        <f t="shared" ref="CX104:CX106" ca="1" si="320">(ABS(CV104)+0.3*ABS(CW104))*SIGN(CV104)</f>
        <v>-75.391262499999982</v>
      </c>
      <c r="CY104" s="24">
        <f t="shared" ca="1" si="292"/>
        <v>-31.591280555555549</v>
      </c>
      <c r="CZ104" s="24">
        <f ca="1">IF($C$2&lt;=$C$3,CX104,CY104)</f>
        <v>-75.391262499999982</v>
      </c>
      <c r="DA104" s="24">
        <f t="shared" ref="DA104:DA106" ca="1" si="321">CP104</f>
        <v>-38.812750000000001</v>
      </c>
      <c r="DB104" s="24">
        <f t="shared" ref="DB104:DB106" ca="1" si="322">CQ104+CZ104</f>
        <v>-98.608799999999974</v>
      </c>
      <c r="DC104" s="24">
        <f t="shared" ref="DC104:DC106" ca="1" si="323">CQ104-CZ104</f>
        <v>52.173724999999983</v>
      </c>
      <c r="DE104" s="40"/>
      <c r="DG104" s="8" t="s">
        <v>10</v>
      </c>
      <c r="DH104" s="24">
        <f ca="1">DH96-DH98*DJ92/100-DT89*DJ92^2/20000</f>
        <v>-21.56035</v>
      </c>
      <c r="DI104" s="24">
        <f ca="1">DI96-DI98*DJ92/100-DT90*DJ92^2/20000</f>
        <v>-12.8826375</v>
      </c>
      <c r="DJ104" s="24">
        <f ca="1">DJ96-(DJ96-DJ95)/DT88*DJ91/100</f>
        <v>-71.462833333333322</v>
      </c>
      <c r="DK104" s="24">
        <f ca="1">DK96-(DK96-DK95)/DT88*DJ91/100</f>
        <v>-8.4350555555555555</v>
      </c>
      <c r="DL104" s="24">
        <f ca="1">DL96-(DL96-DL95)/DT88*DJ91/100</f>
        <v>-0.9700000000000002</v>
      </c>
      <c r="DM104" s="24">
        <f ca="1">DM96-(DM96-DM95)/DT88*DJ91/100</f>
        <v>-1.4263750000000002</v>
      </c>
      <c r="DN104" s="24">
        <f t="shared" ref="DN104:DO106" ca="1" si="324">(ABS(DJ104)+ABS(DL104))*SIGN(DJ104)</f>
        <v>-72.432833333333321</v>
      </c>
      <c r="DO104" s="24">
        <f t="shared" ca="1" si="324"/>
        <v>-9.8614305555555557</v>
      </c>
      <c r="DP104" s="24">
        <f t="shared" ref="DP104:DP106" ca="1" si="325">(ABS(DN104)+0.3*ABS(DO104))*SIGN(DN104)</f>
        <v>-75.391262499999982</v>
      </c>
      <c r="DQ104" s="24">
        <f t="shared" ca="1" si="293"/>
        <v>-31.591280555555549</v>
      </c>
      <c r="DR104" s="24">
        <f ca="1">IF($C$2&lt;=$C$3,DP104,DQ104)</f>
        <v>-75.391262499999982</v>
      </c>
      <c r="DS104" s="24">
        <f t="shared" ref="DS104:DS106" ca="1" si="326">DH104</f>
        <v>-21.56035</v>
      </c>
      <c r="DT104" s="24">
        <f t="shared" ref="DT104:DT106" ca="1" si="327">DI104+DR104</f>
        <v>-88.273899999999983</v>
      </c>
      <c r="DU104" s="24">
        <f t="shared" ref="DU104:DU106" ca="1" si="328">DI104-DR104</f>
        <v>62.508624999999981</v>
      </c>
    </row>
    <row r="105" spans="1:126" s="21" customFormat="1" x14ac:dyDescent="0.35">
      <c r="C105" s="8" t="s">
        <v>9</v>
      </c>
      <c r="D105" s="24">
        <f ca="1">D97-P89*F91/100</f>
        <v>26.3795</v>
      </c>
      <c r="E105" s="24">
        <f ca="1">E97-P90*F91/100</f>
        <v>16.164999999999999</v>
      </c>
      <c r="F105" s="24">
        <f t="shared" ref="F105:I106" ca="1" si="329">F97</f>
        <v>-6.1970000000000001</v>
      </c>
      <c r="G105" s="24">
        <f t="shared" ca="1" si="329"/>
        <v>-0.73199999999999998</v>
      </c>
      <c r="H105" s="24">
        <f t="shared" ca="1" si="329"/>
        <v>-8.4000000000000005E-2</v>
      </c>
      <c r="I105" s="24">
        <f t="shared" ca="1" si="329"/>
        <v>-0.124</v>
      </c>
      <c r="J105" s="24">
        <f t="shared" ca="1" si="294"/>
        <v>-6.2809999999999997</v>
      </c>
      <c r="K105" s="24">
        <f t="shared" ca="1" si="294"/>
        <v>-0.85599999999999998</v>
      </c>
      <c r="L105" s="24">
        <f t="shared" ca="1" si="295"/>
        <v>-6.5377999999999998</v>
      </c>
      <c r="M105" s="24">
        <f t="shared" ca="1" si="287"/>
        <v>-2.7403</v>
      </c>
      <c r="N105" s="24">
        <f ca="1">IF($C$2&lt;=$C$3,L105,M105)</f>
        <v>-6.5377999999999998</v>
      </c>
      <c r="O105" s="24">
        <f t="shared" ca="1" si="296"/>
        <v>26.3795</v>
      </c>
      <c r="P105" s="24">
        <f t="shared" ca="1" si="297"/>
        <v>9.6271999999999984</v>
      </c>
      <c r="Q105" s="24">
        <f t="shared" ca="1" si="298"/>
        <v>22.7028</v>
      </c>
      <c r="S105" s="40"/>
      <c r="U105" s="8" t="s">
        <v>9</v>
      </c>
      <c r="V105" s="24">
        <f ca="1">V97-AH89*X91/100</f>
        <v>21.223499999999998</v>
      </c>
      <c r="W105" s="24">
        <f ca="1">W97-AH90*X91/100</f>
        <v>13.008000000000001</v>
      </c>
      <c r="X105" s="24">
        <f t="shared" ref="X105:AA106" ca="1" si="330">X97</f>
        <v>-8.7270000000000003</v>
      </c>
      <c r="Y105" s="24">
        <f t="shared" ca="1" si="330"/>
        <v>-1.03</v>
      </c>
      <c r="Z105" s="24">
        <f t="shared" ca="1" si="330"/>
        <v>-0.11899999999999999</v>
      </c>
      <c r="AA105" s="24">
        <f t="shared" ca="1" si="330"/>
        <v>-0.17399999999999999</v>
      </c>
      <c r="AB105" s="24">
        <f t="shared" ca="1" si="299"/>
        <v>-8.8460000000000001</v>
      </c>
      <c r="AC105" s="24">
        <f t="shared" ca="1" si="299"/>
        <v>-1.204</v>
      </c>
      <c r="AD105" s="24">
        <f t="shared" ca="1" si="300"/>
        <v>-9.2072000000000003</v>
      </c>
      <c r="AE105" s="24">
        <f t="shared" ca="1" si="288"/>
        <v>-3.8578000000000001</v>
      </c>
      <c r="AF105" s="24">
        <f ca="1">IF($C$2&lt;=$C$3,AD105,AE105)</f>
        <v>-9.2072000000000003</v>
      </c>
      <c r="AG105" s="24">
        <f t="shared" ca="1" si="301"/>
        <v>21.223499999999998</v>
      </c>
      <c r="AH105" s="24">
        <f t="shared" ca="1" si="302"/>
        <v>3.8008000000000006</v>
      </c>
      <c r="AI105" s="24">
        <f t="shared" ca="1" si="303"/>
        <v>22.215200000000003</v>
      </c>
      <c r="AK105" s="40"/>
      <c r="AM105" s="8" t="s">
        <v>9</v>
      </c>
      <c r="AN105" s="24">
        <f ca="1">AN97-AZ89*AP91/100</f>
        <v>48.798999999999999</v>
      </c>
      <c r="AO105" s="24">
        <f ca="1">AO97-AZ90*AP91/100</f>
        <v>29.385999999999996</v>
      </c>
      <c r="AP105" s="24">
        <f t="shared" ref="AP105:AS106" ca="1" si="331">AP97</f>
        <v>-11.414</v>
      </c>
      <c r="AQ105" s="24">
        <f t="shared" ca="1" si="331"/>
        <v>-1.3460000000000001</v>
      </c>
      <c r="AR105" s="24">
        <f t="shared" ca="1" si="331"/>
        <v>-0.155</v>
      </c>
      <c r="AS105" s="24">
        <f t="shared" ca="1" si="331"/>
        <v>-0.22900000000000001</v>
      </c>
      <c r="AT105" s="24">
        <f t="shared" ca="1" si="304"/>
        <v>-11.568999999999999</v>
      </c>
      <c r="AU105" s="24">
        <f t="shared" ca="1" si="304"/>
        <v>-1.5750000000000002</v>
      </c>
      <c r="AV105" s="24">
        <f t="shared" ca="1" si="305"/>
        <v>-12.041499999999999</v>
      </c>
      <c r="AW105" s="24">
        <f t="shared" ca="1" si="289"/>
        <v>-5.0457000000000001</v>
      </c>
      <c r="AX105" s="24">
        <f ca="1">IF($C$2&lt;=$C$3,AV105,AW105)</f>
        <v>-12.041499999999999</v>
      </c>
      <c r="AY105" s="24">
        <f t="shared" ca="1" si="306"/>
        <v>48.798999999999999</v>
      </c>
      <c r="AZ105" s="24">
        <f t="shared" ca="1" si="307"/>
        <v>17.344499999999996</v>
      </c>
      <c r="BA105" s="24">
        <f t="shared" ca="1" si="308"/>
        <v>41.427499999999995</v>
      </c>
      <c r="BC105" s="40"/>
      <c r="BE105" s="8" t="s">
        <v>9</v>
      </c>
      <c r="BF105" s="24">
        <f ca="1">BF97-BR89*BH91/100</f>
        <v>79.489999999999995</v>
      </c>
      <c r="BG105" s="24">
        <f ca="1">BG97-BR90*BH91/100</f>
        <v>47.590499999999999</v>
      </c>
      <c r="BH105" s="24">
        <f t="shared" ref="BH105:BK106" ca="1" si="332">BH97</f>
        <v>-64.564999999999998</v>
      </c>
      <c r="BI105" s="24">
        <f t="shared" ca="1" si="332"/>
        <v>-7.6219999999999999</v>
      </c>
      <c r="BJ105" s="24">
        <f t="shared" ca="1" si="332"/>
        <v>-0.876</v>
      </c>
      <c r="BK105" s="24">
        <f t="shared" ca="1" si="332"/>
        <v>-1.288</v>
      </c>
      <c r="BL105" s="24">
        <f t="shared" ca="1" si="309"/>
        <v>-65.441000000000003</v>
      </c>
      <c r="BM105" s="24">
        <f t="shared" ca="1" si="309"/>
        <v>-8.91</v>
      </c>
      <c r="BN105" s="24">
        <f t="shared" ca="1" si="310"/>
        <v>-68.114000000000004</v>
      </c>
      <c r="BO105" s="24">
        <f t="shared" ca="1" si="290"/>
        <v>-28.542300000000001</v>
      </c>
      <c r="BP105" s="24">
        <f ca="1">IF($C$2&lt;=$C$3,BN105,BO105)</f>
        <v>-68.114000000000004</v>
      </c>
      <c r="BQ105" s="24">
        <f t="shared" ca="1" si="311"/>
        <v>79.489999999999995</v>
      </c>
      <c r="BR105" s="24">
        <f t="shared" ca="1" si="312"/>
        <v>-20.523500000000006</v>
      </c>
      <c r="BS105" s="24">
        <f t="shared" ca="1" si="313"/>
        <v>115.7045</v>
      </c>
      <c r="BU105" s="40"/>
      <c r="BW105" s="8" t="s">
        <v>9</v>
      </c>
      <c r="BX105" s="24">
        <f ca="1">BX97-CJ89*BZ91/100</f>
        <v>91.959000000000003</v>
      </c>
      <c r="BY105" s="24">
        <f ca="1">BY97-CJ90*BZ91/100</f>
        <v>55.127499999999998</v>
      </c>
      <c r="BZ105" s="24">
        <f t="shared" ref="BZ105:CC106" ca="1" si="333">BZ97</f>
        <v>-63.609000000000002</v>
      </c>
      <c r="CA105" s="24">
        <f t="shared" ca="1" si="333"/>
        <v>-7.5069999999999997</v>
      </c>
      <c r="CB105" s="24">
        <f t="shared" ca="1" si="333"/>
        <v>-0.86399999999999999</v>
      </c>
      <c r="CC105" s="24">
        <f t="shared" ca="1" si="333"/>
        <v>-1.2709999999999999</v>
      </c>
      <c r="CD105" s="24">
        <f t="shared" ca="1" si="314"/>
        <v>-64.472999999999999</v>
      </c>
      <c r="CE105" s="24">
        <f t="shared" ca="1" si="314"/>
        <v>-8.7779999999999987</v>
      </c>
      <c r="CF105" s="24">
        <f t="shared" ca="1" si="315"/>
        <v>-67.106399999999994</v>
      </c>
      <c r="CG105" s="24">
        <f t="shared" ca="1" si="291"/>
        <v>-28.119899999999998</v>
      </c>
      <c r="CH105" s="24">
        <f ca="1">IF($C$2&lt;=$C$3,CF105,CG105)</f>
        <v>-67.106399999999994</v>
      </c>
      <c r="CI105" s="24">
        <f t="shared" ca="1" si="316"/>
        <v>91.959000000000003</v>
      </c>
      <c r="CJ105" s="24">
        <f t="shared" ca="1" si="317"/>
        <v>-11.978899999999996</v>
      </c>
      <c r="CK105" s="24">
        <f t="shared" ca="1" si="318"/>
        <v>122.23389999999999</v>
      </c>
      <c r="CM105" s="40"/>
      <c r="CO105" s="8" t="s">
        <v>9</v>
      </c>
      <c r="CP105" s="24">
        <f ca="1">CP97-DB89*CR91/100</f>
        <v>72.018000000000001</v>
      </c>
      <c r="CQ105" s="24">
        <f ca="1">CQ97-DB90*CR91/100</f>
        <v>43.215500000000006</v>
      </c>
      <c r="CR105" s="24">
        <f t="shared" ref="CR105:CU106" ca="1" si="334">CR97</f>
        <v>-57.482999999999997</v>
      </c>
      <c r="CS105" s="24">
        <f t="shared" ca="1" si="334"/>
        <v>-6.7859999999999996</v>
      </c>
      <c r="CT105" s="24">
        <f t="shared" ca="1" si="334"/>
        <v>-0.78</v>
      </c>
      <c r="CU105" s="24">
        <f t="shared" ca="1" si="334"/>
        <v>-1.147</v>
      </c>
      <c r="CV105" s="24">
        <f t="shared" ca="1" si="319"/>
        <v>-58.262999999999998</v>
      </c>
      <c r="CW105" s="24">
        <f t="shared" ca="1" si="319"/>
        <v>-7.9329999999999998</v>
      </c>
      <c r="CX105" s="24">
        <f t="shared" ca="1" si="320"/>
        <v>-60.642899999999997</v>
      </c>
      <c r="CY105" s="24">
        <f t="shared" ca="1" si="292"/>
        <v>-25.411899999999999</v>
      </c>
      <c r="CZ105" s="24">
        <f ca="1">IF($C$2&lt;=$C$3,CX105,CY105)</f>
        <v>-60.642899999999997</v>
      </c>
      <c r="DA105" s="24">
        <f t="shared" ca="1" si="321"/>
        <v>72.018000000000001</v>
      </c>
      <c r="DB105" s="24">
        <f t="shared" ca="1" si="322"/>
        <v>-17.427399999999992</v>
      </c>
      <c r="DC105" s="24">
        <f t="shared" ca="1" si="323"/>
        <v>103.8584</v>
      </c>
      <c r="DE105" s="40"/>
      <c r="DG105" s="8" t="s">
        <v>9</v>
      </c>
      <c r="DH105" s="24">
        <f ca="1">DH97-DT89*DJ91/100</f>
        <v>72.018000000000001</v>
      </c>
      <c r="DI105" s="24">
        <f ca="1">DI97-DT90*DJ91/100</f>
        <v>43.215500000000006</v>
      </c>
      <c r="DJ105" s="24">
        <f t="shared" ref="DJ105:DM106" ca="1" si="335">DJ97</f>
        <v>-57.482999999999997</v>
      </c>
      <c r="DK105" s="24">
        <f t="shared" ca="1" si="335"/>
        <v>-6.7859999999999996</v>
      </c>
      <c r="DL105" s="24">
        <f t="shared" ca="1" si="335"/>
        <v>-0.78</v>
      </c>
      <c r="DM105" s="24">
        <f t="shared" ca="1" si="335"/>
        <v>-1.147</v>
      </c>
      <c r="DN105" s="24">
        <f t="shared" ca="1" si="324"/>
        <v>-58.262999999999998</v>
      </c>
      <c r="DO105" s="24">
        <f t="shared" ca="1" si="324"/>
        <v>-7.9329999999999998</v>
      </c>
      <c r="DP105" s="24">
        <f t="shared" ca="1" si="325"/>
        <v>-60.642899999999997</v>
      </c>
      <c r="DQ105" s="24">
        <f t="shared" ca="1" si="293"/>
        <v>-25.411899999999999</v>
      </c>
      <c r="DR105" s="24">
        <f ca="1">IF($C$2&lt;=$C$3,DP105,DQ105)</f>
        <v>-60.642899999999997</v>
      </c>
      <c r="DS105" s="24">
        <f t="shared" ca="1" si="326"/>
        <v>72.018000000000001</v>
      </c>
      <c r="DT105" s="24">
        <f t="shared" ca="1" si="327"/>
        <v>-17.427399999999992</v>
      </c>
      <c r="DU105" s="24">
        <f t="shared" ca="1" si="328"/>
        <v>103.8584</v>
      </c>
    </row>
    <row r="106" spans="1:126" s="21" customFormat="1" x14ac:dyDescent="0.35">
      <c r="C106" s="8" t="s">
        <v>8</v>
      </c>
      <c r="D106" s="24">
        <f ca="1">D98+P89*F92/100</f>
        <v>-26.904499999999999</v>
      </c>
      <c r="E106" s="24">
        <f ca="1">E98+P90*F92/100</f>
        <v>-16.483000000000001</v>
      </c>
      <c r="F106" s="24">
        <f t="shared" ca="1" si="329"/>
        <v>-6.1970000000000001</v>
      </c>
      <c r="G106" s="24">
        <f t="shared" ca="1" si="329"/>
        <v>-0.73199999999999998</v>
      </c>
      <c r="H106" s="24">
        <f t="shared" ca="1" si="329"/>
        <v>-8.4000000000000005E-2</v>
      </c>
      <c r="I106" s="24">
        <f t="shared" ca="1" si="329"/>
        <v>-0.124</v>
      </c>
      <c r="J106" s="24">
        <f t="shared" ca="1" si="294"/>
        <v>-6.2809999999999997</v>
      </c>
      <c r="K106" s="24">
        <f t="shared" ca="1" si="294"/>
        <v>-0.85599999999999998</v>
      </c>
      <c r="L106" s="24">
        <f t="shared" ca="1" si="295"/>
        <v>-6.5377999999999998</v>
      </c>
      <c r="M106" s="24">
        <f t="shared" ca="1" si="287"/>
        <v>-2.7403</v>
      </c>
      <c r="N106" s="24">
        <f ca="1">IF($C$2&lt;=$C$3,L106,M106)</f>
        <v>-6.5377999999999998</v>
      </c>
      <c r="O106" s="24">
        <f t="shared" ca="1" si="296"/>
        <v>-26.904499999999999</v>
      </c>
      <c r="P106" s="24">
        <f t="shared" ca="1" si="297"/>
        <v>-23.020800000000001</v>
      </c>
      <c r="Q106" s="24">
        <f t="shared" ca="1" si="298"/>
        <v>-9.9451999999999998</v>
      </c>
      <c r="S106" s="40"/>
      <c r="U106" s="8" t="s">
        <v>8</v>
      </c>
      <c r="V106" s="24">
        <f ca="1">V98+AH89*X92/100</f>
        <v>-21.1615</v>
      </c>
      <c r="W106" s="24">
        <f ca="1">W98+AH90*X92/100</f>
        <v>-12.962</v>
      </c>
      <c r="X106" s="24">
        <f t="shared" ca="1" si="330"/>
        <v>-8.7270000000000003</v>
      </c>
      <c r="Y106" s="24">
        <f t="shared" ca="1" si="330"/>
        <v>-1.03</v>
      </c>
      <c r="Z106" s="24">
        <f t="shared" ca="1" si="330"/>
        <v>-0.11899999999999999</v>
      </c>
      <c r="AA106" s="24">
        <f t="shared" ca="1" si="330"/>
        <v>-0.17399999999999999</v>
      </c>
      <c r="AB106" s="24">
        <f t="shared" ca="1" si="299"/>
        <v>-8.8460000000000001</v>
      </c>
      <c r="AC106" s="24">
        <f t="shared" ca="1" si="299"/>
        <v>-1.204</v>
      </c>
      <c r="AD106" s="24">
        <f t="shared" ca="1" si="300"/>
        <v>-9.2072000000000003</v>
      </c>
      <c r="AE106" s="24">
        <f t="shared" ca="1" si="288"/>
        <v>-3.8578000000000001</v>
      </c>
      <c r="AF106" s="24">
        <f ca="1">IF($C$2&lt;=$C$3,AD106,AE106)</f>
        <v>-9.2072000000000003</v>
      </c>
      <c r="AG106" s="24">
        <f t="shared" ca="1" si="301"/>
        <v>-21.1615</v>
      </c>
      <c r="AH106" s="24">
        <f t="shared" ca="1" si="302"/>
        <v>-22.1692</v>
      </c>
      <c r="AI106" s="24">
        <f t="shared" ca="1" si="303"/>
        <v>-3.7547999999999995</v>
      </c>
      <c r="AK106" s="40"/>
      <c r="AM106" s="8" t="s">
        <v>8</v>
      </c>
      <c r="AN106" s="24">
        <f ca="1">AN98+AZ89*AP92/100</f>
        <v>-48.023000000000003</v>
      </c>
      <c r="AO106" s="24">
        <f ca="1">AO98+AZ90*AP92/100</f>
        <v>-28.933999999999997</v>
      </c>
      <c r="AP106" s="24">
        <f t="shared" ca="1" si="331"/>
        <v>-11.414</v>
      </c>
      <c r="AQ106" s="24">
        <f t="shared" ca="1" si="331"/>
        <v>-1.3460000000000001</v>
      </c>
      <c r="AR106" s="24">
        <f t="shared" ca="1" si="331"/>
        <v>-0.155</v>
      </c>
      <c r="AS106" s="24">
        <f t="shared" ca="1" si="331"/>
        <v>-0.22900000000000001</v>
      </c>
      <c r="AT106" s="24">
        <f t="shared" ca="1" si="304"/>
        <v>-11.568999999999999</v>
      </c>
      <c r="AU106" s="24">
        <f t="shared" ca="1" si="304"/>
        <v>-1.5750000000000002</v>
      </c>
      <c r="AV106" s="24">
        <f t="shared" ca="1" si="305"/>
        <v>-12.041499999999999</v>
      </c>
      <c r="AW106" s="24">
        <f t="shared" ca="1" si="289"/>
        <v>-5.0457000000000001</v>
      </c>
      <c r="AX106" s="24">
        <f ca="1">IF($C$2&lt;=$C$3,AV106,AW106)</f>
        <v>-12.041499999999999</v>
      </c>
      <c r="AY106" s="24">
        <f t="shared" ca="1" si="306"/>
        <v>-48.023000000000003</v>
      </c>
      <c r="AZ106" s="24">
        <f t="shared" ca="1" si="307"/>
        <v>-40.975499999999997</v>
      </c>
      <c r="BA106" s="24">
        <f t="shared" ca="1" si="308"/>
        <v>-16.892499999999998</v>
      </c>
      <c r="BC106" s="40"/>
      <c r="BE106" s="8" t="s">
        <v>8</v>
      </c>
      <c r="BF106" s="24">
        <f ca="1">BF98+BR89*BH92/100</f>
        <v>-62.962000000000003</v>
      </c>
      <c r="BG106" s="24">
        <f ca="1">BG98+BR90*BH92/100</f>
        <v>-37.810500000000005</v>
      </c>
      <c r="BH106" s="24">
        <f t="shared" ca="1" si="332"/>
        <v>-64.564999999999998</v>
      </c>
      <c r="BI106" s="24">
        <f t="shared" ca="1" si="332"/>
        <v>-7.6219999999999999</v>
      </c>
      <c r="BJ106" s="24">
        <f t="shared" ca="1" si="332"/>
        <v>-0.876</v>
      </c>
      <c r="BK106" s="24">
        <f t="shared" ca="1" si="332"/>
        <v>-1.288</v>
      </c>
      <c r="BL106" s="24">
        <f t="shared" ca="1" si="309"/>
        <v>-65.441000000000003</v>
      </c>
      <c r="BM106" s="24">
        <f t="shared" ca="1" si="309"/>
        <v>-8.91</v>
      </c>
      <c r="BN106" s="24">
        <f t="shared" ca="1" si="310"/>
        <v>-68.114000000000004</v>
      </c>
      <c r="BO106" s="24">
        <f t="shared" ca="1" si="290"/>
        <v>-28.542300000000001</v>
      </c>
      <c r="BP106" s="24">
        <f ca="1">IF($C$2&lt;=$C$3,BN106,BO106)</f>
        <v>-68.114000000000004</v>
      </c>
      <c r="BQ106" s="24">
        <f t="shared" ca="1" si="311"/>
        <v>-62.962000000000003</v>
      </c>
      <c r="BR106" s="24">
        <f t="shared" ca="1" si="312"/>
        <v>-105.92450000000001</v>
      </c>
      <c r="BS106" s="24">
        <f t="shared" ca="1" si="313"/>
        <v>30.3035</v>
      </c>
      <c r="BU106" s="40"/>
      <c r="BW106" s="8" t="s">
        <v>8</v>
      </c>
      <c r="BX106" s="24">
        <f ca="1">BX98+CJ89*BZ92/100</f>
        <v>-92.701000000000008</v>
      </c>
      <c r="BY106" s="24">
        <f ca="1">BY98+CJ90*BZ92/100</f>
        <v>-55.577500000000001</v>
      </c>
      <c r="BZ106" s="24">
        <f t="shared" ca="1" si="333"/>
        <v>-63.609000000000002</v>
      </c>
      <c r="CA106" s="24">
        <f t="shared" ca="1" si="333"/>
        <v>-7.5069999999999997</v>
      </c>
      <c r="CB106" s="24">
        <f t="shared" ca="1" si="333"/>
        <v>-0.86399999999999999</v>
      </c>
      <c r="CC106" s="24">
        <f t="shared" ca="1" si="333"/>
        <v>-1.2709999999999999</v>
      </c>
      <c r="CD106" s="24">
        <f t="shared" ca="1" si="314"/>
        <v>-64.472999999999999</v>
      </c>
      <c r="CE106" s="24">
        <f t="shared" ca="1" si="314"/>
        <v>-8.7779999999999987</v>
      </c>
      <c r="CF106" s="24">
        <f t="shared" ca="1" si="315"/>
        <v>-67.106399999999994</v>
      </c>
      <c r="CG106" s="24">
        <f t="shared" ca="1" si="291"/>
        <v>-28.119899999999998</v>
      </c>
      <c r="CH106" s="24">
        <f ca="1">IF($C$2&lt;=$C$3,CF106,CG106)</f>
        <v>-67.106399999999994</v>
      </c>
      <c r="CI106" s="24">
        <f t="shared" ca="1" si="316"/>
        <v>-92.701000000000008</v>
      </c>
      <c r="CJ106" s="24">
        <f t="shared" ca="1" si="317"/>
        <v>-122.68389999999999</v>
      </c>
      <c r="CK106" s="24">
        <f t="shared" ca="1" si="318"/>
        <v>11.528899999999993</v>
      </c>
      <c r="CM106" s="40"/>
      <c r="CO106" s="8" t="s">
        <v>8</v>
      </c>
      <c r="CP106" s="24">
        <f ca="1">CP98+DB89*CR92/100</f>
        <v>-91.537999999999997</v>
      </c>
      <c r="CQ106" s="24">
        <f ca="1">CQ98+DB90*CR92/100</f>
        <v>-54.837499999999999</v>
      </c>
      <c r="CR106" s="24">
        <f t="shared" ca="1" si="334"/>
        <v>-57.482999999999997</v>
      </c>
      <c r="CS106" s="24">
        <f t="shared" ca="1" si="334"/>
        <v>-6.7859999999999996</v>
      </c>
      <c r="CT106" s="24">
        <f t="shared" ca="1" si="334"/>
        <v>-0.78</v>
      </c>
      <c r="CU106" s="24">
        <f t="shared" ca="1" si="334"/>
        <v>-1.147</v>
      </c>
      <c r="CV106" s="24">
        <f t="shared" ca="1" si="319"/>
        <v>-58.262999999999998</v>
      </c>
      <c r="CW106" s="24">
        <f t="shared" ca="1" si="319"/>
        <v>-7.9329999999999998</v>
      </c>
      <c r="CX106" s="24">
        <f t="shared" ca="1" si="320"/>
        <v>-60.642899999999997</v>
      </c>
      <c r="CY106" s="24">
        <f t="shared" ca="1" si="292"/>
        <v>-25.411899999999999</v>
      </c>
      <c r="CZ106" s="24">
        <f ca="1">IF($C$2&lt;=$C$3,CX106,CY106)</f>
        <v>-60.642899999999997</v>
      </c>
      <c r="DA106" s="24">
        <f t="shared" ca="1" si="321"/>
        <v>-91.537999999999997</v>
      </c>
      <c r="DB106" s="24">
        <f t="shared" ca="1" si="322"/>
        <v>-115.4804</v>
      </c>
      <c r="DC106" s="24">
        <f t="shared" ca="1" si="323"/>
        <v>5.8053999999999988</v>
      </c>
      <c r="DE106" s="40"/>
      <c r="DG106" s="8" t="s">
        <v>8</v>
      </c>
      <c r="DH106" s="24">
        <f ca="1">DH98+DT89*DJ92/100</f>
        <v>-80.986000000000004</v>
      </c>
      <c r="DI106" s="24">
        <f ca="1">DI98+DT90*DJ92/100</f>
        <v>-48.511499999999998</v>
      </c>
      <c r="DJ106" s="24">
        <f t="shared" ca="1" si="335"/>
        <v>-57.482999999999997</v>
      </c>
      <c r="DK106" s="24">
        <f t="shared" ca="1" si="335"/>
        <v>-6.7859999999999996</v>
      </c>
      <c r="DL106" s="24">
        <f t="shared" ca="1" si="335"/>
        <v>-0.78</v>
      </c>
      <c r="DM106" s="24">
        <f t="shared" ca="1" si="335"/>
        <v>-1.147</v>
      </c>
      <c r="DN106" s="24">
        <f t="shared" ca="1" si="324"/>
        <v>-58.262999999999998</v>
      </c>
      <c r="DO106" s="24">
        <f t="shared" ca="1" si="324"/>
        <v>-7.9329999999999998</v>
      </c>
      <c r="DP106" s="24">
        <f t="shared" ca="1" si="325"/>
        <v>-60.642899999999997</v>
      </c>
      <c r="DQ106" s="24">
        <f t="shared" ca="1" si="293"/>
        <v>-25.411899999999999</v>
      </c>
      <c r="DR106" s="24">
        <f ca="1">IF($C$2&lt;=$C$3,DP106,DQ106)</f>
        <v>-60.642899999999997</v>
      </c>
      <c r="DS106" s="24">
        <f t="shared" ca="1" si="326"/>
        <v>-80.986000000000004</v>
      </c>
      <c r="DT106" s="24">
        <f t="shared" ca="1" si="327"/>
        <v>-109.1544</v>
      </c>
      <c r="DU106" s="24">
        <f t="shared" ca="1" si="328"/>
        <v>12.131399999999999</v>
      </c>
    </row>
    <row r="107" spans="1:126" s="21" customFormat="1" x14ac:dyDescent="0.35">
      <c r="C107" s="8" t="s">
        <v>58</v>
      </c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>
        <f ca="1">MIN(P88-F92/100,MAX(F91/100,O99))</f>
        <v>2.3283193070611592</v>
      </c>
      <c r="P107" s="24">
        <f ca="1">MIN(P88-F92/100,MAX(F91/100,P99))</f>
        <v>1.447419280839594</v>
      </c>
      <c r="Q107" s="24">
        <f ca="1">MIN(P88-F92/100,MAX(F91/100,Q99))</f>
        <v>3.2097407810976657</v>
      </c>
      <c r="S107" s="40"/>
      <c r="U107" s="8" t="s">
        <v>58</v>
      </c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>
        <f ca="1">MIN(AH88-X92/100,MAX(X91/100,AG99))</f>
        <v>1.9025207527489243</v>
      </c>
      <c r="AH107" s="24">
        <f ca="1">MIN(AH88-X92/100,MAX(X91/100,AH99))</f>
        <v>0.66222159171513684</v>
      </c>
      <c r="AI107" s="24">
        <f ca="1">MIN(AH88-X92/100,MAX(X91/100,AI99))</f>
        <v>3.1439494963824659</v>
      </c>
      <c r="AK107" s="40"/>
      <c r="AM107" s="8" t="s">
        <v>58</v>
      </c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>
        <f ca="1">MIN(AZ88-AP92/100,MAX(AP91/100,AY99))</f>
        <v>1.5108291503997027</v>
      </c>
      <c r="AZ107" s="24">
        <f ca="1">MIN(AZ88-AP92/100,MAX(AP91/100,AZ99))</f>
        <v>0.95292901234567917</v>
      </c>
      <c r="BA107" s="24">
        <f ca="1">MIN(AZ88-AP92/100,MAX(AP91/100,BA99))</f>
        <v>2.0679660493827159</v>
      </c>
      <c r="BC107" s="40"/>
      <c r="BE107" s="8" t="s">
        <v>58</v>
      </c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>
        <f ca="1">MIN(BR88-BH92/100,MAX(BH91/100,BQ99))</f>
        <v>1.6566361827141776</v>
      </c>
      <c r="BR107" s="24">
        <f ca="1">MIN(BR88-BH92/100,MAX(BH91/100,BR99))</f>
        <v>0.15</v>
      </c>
      <c r="BS107" s="24">
        <f ca="1">MIN(BR88-BH92/100,MAX(BH91/100,BS99))</f>
        <v>2.85</v>
      </c>
      <c r="BU107" s="40"/>
      <c r="BW107" s="8" t="s">
        <v>58</v>
      </c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>
        <f ca="1">MIN(CJ88-BZ92/100,MAX(BZ91/100,CI99))</f>
        <v>2.0929600346582911</v>
      </c>
      <c r="CJ107" s="24">
        <f ca="1">MIN(CJ88-BZ92/100,MAX(BZ91/100,CJ99))</f>
        <v>0.35</v>
      </c>
      <c r="CK107" s="24">
        <f ca="1">MIN(CJ88-BZ92/100,MAX(BZ91/100,CK99))</f>
        <v>3.85</v>
      </c>
      <c r="CM107" s="40"/>
      <c r="CO107" s="8" t="s">
        <v>58</v>
      </c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>
        <f ca="1">MIN(DB88-CR92/100,MAX(CR91/100,DA99))</f>
        <v>1.7150134782242439</v>
      </c>
      <c r="DB107" s="24">
        <f ca="1">MIN(DB88-CR92/100,MAX(CR91/100,DB99))</f>
        <v>0.35</v>
      </c>
      <c r="DC107" s="24">
        <f ca="1">MIN(DB88-CR92/100,MAX(CR91/100,DC99))</f>
        <v>3.45</v>
      </c>
      <c r="DE107" s="40"/>
      <c r="DG107" s="8" t="s">
        <v>58</v>
      </c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>
        <f ca="1">MIN(DT88-DJ92/100,MAX(DJ91/100,DS99))</f>
        <v>1.7150134782242439</v>
      </c>
      <c r="DT107" s="24">
        <f ca="1">MIN(DT88-DJ92/100,MAX(DJ91/100,DT99))</f>
        <v>0.35</v>
      </c>
      <c r="DU107" s="24">
        <f ca="1">MIN(DT88-DJ92/100,MAX(DJ91/100,DU99))</f>
        <v>3.25</v>
      </c>
    </row>
    <row r="108" spans="1:126" s="21" customFormat="1" x14ac:dyDescent="0.35">
      <c r="C108" s="8" t="s">
        <v>59</v>
      </c>
      <c r="O108" s="24">
        <f ca="1">O95+(P89*P88/2-(O95-O96)/P88)*O107-P89*O107^2/2</f>
        <v>11.736583667562407</v>
      </c>
      <c r="P108" s="24">
        <f ca="1">P95+(P90*P88/2-(P95-P96)/P88)*P107-P90*P107^2/2</f>
        <v>10.556333751566431</v>
      </c>
      <c r="Q108" s="24">
        <f ca="1">Q95+(P90*P88/2-(Q95-Q96)/P88)*Q107-P90*Q107^2/2</f>
        <v>9.5862371216317968</v>
      </c>
      <c r="S108" s="40"/>
      <c r="U108" s="8" t="s">
        <v>59</v>
      </c>
      <c r="AG108" s="24">
        <f ca="1">AG95+(AH89*AH88/2-(AG95-AG96)/AH88)*AG107-AH89*AG107^2/2</f>
        <v>6.8005884746472169</v>
      </c>
      <c r="AH108" s="24">
        <f ca="1">AH95+(AH90*AH88/2-(AH95-AH96)/AH88)*AH107-AH90*AH107^2/2</f>
        <v>9.9784738895401404</v>
      </c>
      <c r="AI108" s="24">
        <f ca="1">AI95+(AH90*AH88/2-(AI95-AI96)/AH88)*AI107-AH90*AI107^2/2</f>
        <v>9.7936923968312044</v>
      </c>
      <c r="AK108" s="40"/>
      <c r="AM108" s="8" t="s">
        <v>59</v>
      </c>
      <c r="AY108" s="24">
        <f ca="1">AY95+(AZ89*AZ88/2-(AY95-AY96)/AZ88)*AY107-AZ89*AY107^2/2</f>
        <v>13.231102660035958</v>
      </c>
      <c r="AZ108" s="24">
        <f ca="1">AZ95+(AZ90*AZ88/2-(AZ95-AZ96)/AZ88)*AZ107-AZ90*AZ107^2/2</f>
        <v>13.339795987757205</v>
      </c>
      <c r="BA108" s="24">
        <f ca="1">BA95+(AZ90*AZ88/2-(BA95-BA96)/AZ88)*BA107-AZ90*BA107^2/2</f>
        <v>9.3174226791152392</v>
      </c>
      <c r="BC108" s="40"/>
      <c r="BE108" s="8" t="s">
        <v>59</v>
      </c>
      <c r="BQ108" s="24">
        <f ca="1">BQ95+(BR89*BR88/2-(BQ95-BQ96)/BR88)*BQ107-BR89*BQ107^2/2</f>
        <v>26.297417996736385</v>
      </c>
      <c r="BR108" s="24">
        <f ca="1">BR95+(BR90*BR88/2-(BR95-BR96)/BR88)*BR107-BR90*BR107^2/2</f>
        <v>61.549442187499999</v>
      </c>
      <c r="BS108" s="24">
        <f ca="1">BS95+(BR90*BR88/2-(BS95-BS96)/BR88)*BS107-BR90*BS107^2/2</f>
        <v>95.406517187500015</v>
      </c>
      <c r="BU108" s="40"/>
      <c r="BW108" s="8" t="s">
        <v>59</v>
      </c>
      <c r="CI108" s="24">
        <f ca="1">CI95+(CJ89*CJ88/2-(CI95-CI96)/CJ88)*CI107-CJ89*CI107^2/2</f>
        <v>41.849107422134907</v>
      </c>
      <c r="CJ108" s="24">
        <f ca="1">CJ95+(CJ90*CJ88/2-(CJ95-CJ96)/CJ88)*CJ107-CJ90*CJ107^2/2</f>
        <v>94.314495833333311</v>
      </c>
      <c r="CK108" s="24">
        <f ca="1">CK95+(CJ90*CJ88/2-(CK95-CK96)/CJ88)*CK107-CJ90*CK107^2/2</f>
        <v>93.851429166666719</v>
      </c>
      <c r="CM108" s="40"/>
      <c r="CO108" s="8" t="s">
        <v>59</v>
      </c>
      <c r="DA108" s="24">
        <f ca="1">DA95+(DB89*DB88/2-(DA95-DA96)/DB88)*DA107-DB89*DA107^2/2</f>
        <v>40.59573506034782</v>
      </c>
      <c r="DB108" s="24">
        <f ca="1">DB95+(DB90*DB88/2-(DB95-DB96)/DB88)*DB107-DB90*DB107^2/2</f>
        <v>95.270905555555558</v>
      </c>
      <c r="DC108" s="24">
        <f ca="1">DC95+(DB90*DB88/2-(DC95-DC96)/DB88)*DC107-DB90*DC107^2/2</f>
        <v>64.302383333333353</v>
      </c>
      <c r="DE108" s="40"/>
      <c r="DG108" s="8" t="s">
        <v>59</v>
      </c>
      <c r="DS108" s="24">
        <f ca="1">DS95+(DT89*DT88/2-(DS95-DS96)/DT88)*DS107-DT89*DS107^2/2</f>
        <v>40.59573506034782</v>
      </c>
      <c r="DT108" s="24">
        <f ca="1">DT95+(DT90*DT88/2-(DT95-DT96)/DT88)*DT107-DT90*DT107^2/2</f>
        <v>95.270905555555558</v>
      </c>
      <c r="DU108" s="24">
        <f ca="1">DU95+(DT90*DT88/2-(DU95-DU96)/DT88)*DU107-DT90*DU107^2/2</f>
        <v>62.508644444444457</v>
      </c>
    </row>
    <row r="109" spans="1:126" s="21" customFormat="1" x14ac:dyDescent="0.35">
      <c r="A109" s="22" t="s">
        <v>38</v>
      </c>
      <c r="S109" s="35" t="s">
        <v>38</v>
      </c>
      <c r="AK109" s="35" t="s">
        <v>38</v>
      </c>
      <c r="BC109" s="35" t="s">
        <v>38</v>
      </c>
      <c r="BU109" s="35" t="s">
        <v>38</v>
      </c>
      <c r="CM109" s="35" t="s">
        <v>38</v>
      </c>
      <c r="DE109" s="35" t="s">
        <v>38</v>
      </c>
    </row>
    <row r="110" spans="1:126" s="21" customFormat="1" x14ac:dyDescent="0.35">
      <c r="A110" s="8" t="s">
        <v>44</v>
      </c>
      <c r="D110" s="23" t="s">
        <v>32</v>
      </c>
      <c r="E110" s="23" t="s">
        <v>51</v>
      </c>
      <c r="F110" s="23" t="s">
        <v>52</v>
      </c>
      <c r="G110" s="23" t="s">
        <v>60</v>
      </c>
      <c r="H110" s="23" t="s">
        <v>61</v>
      </c>
      <c r="I110" s="23" t="s">
        <v>62</v>
      </c>
      <c r="J110" s="23" t="s">
        <v>63</v>
      </c>
      <c r="K110" s="23"/>
      <c r="M110" s="23"/>
      <c r="N110" s="23"/>
      <c r="O110" s="23"/>
      <c r="P110" s="23"/>
      <c r="Q110" s="23"/>
      <c r="R110" s="23"/>
      <c r="S110" s="39" t="s">
        <v>44</v>
      </c>
      <c r="V110" s="23" t="s">
        <v>32</v>
      </c>
      <c r="W110" s="23" t="s">
        <v>51</v>
      </c>
      <c r="X110" s="23" t="s">
        <v>52</v>
      </c>
      <c r="Y110" s="23" t="s">
        <v>60</v>
      </c>
      <c r="Z110" s="23" t="s">
        <v>61</v>
      </c>
      <c r="AA110" s="23" t="s">
        <v>62</v>
      </c>
      <c r="AB110" s="23" t="s">
        <v>63</v>
      </c>
      <c r="AC110" s="23"/>
      <c r="AE110" s="23"/>
      <c r="AF110" s="23"/>
      <c r="AG110" s="23"/>
      <c r="AH110" s="23"/>
      <c r="AI110" s="23"/>
      <c r="AJ110" s="23"/>
      <c r="AK110" s="39" t="s">
        <v>44</v>
      </c>
      <c r="AN110" s="23" t="s">
        <v>32</v>
      </c>
      <c r="AO110" s="23" t="s">
        <v>51</v>
      </c>
      <c r="AP110" s="23" t="s">
        <v>52</v>
      </c>
      <c r="AQ110" s="23" t="s">
        <v>60</v>
      </c>
      <c r="AR110" s="23" t="s">
        <v>61</v>
      </c>
      <c r="AS110" s="23" t="s">
        <v>62</v>
      </c>
      <c r="AT110" s="23" t="s">
        <v>63</v>
      </c>
      <c r="AU110" s="23"/>
      <c r="AW110" s="23"/>
      <c r="AX110" s="23"/>
      <c r="AY110" s="23"/>
      <c r="AZ110" s="23"/>
      <c r="BA110" s="23"/>
      <c r="BB110" s="23"/>
      <c r="BC110" s="39" t="s">
        <v>44</v>
      </c>
      <c r="BF110" s="23" t="s">
        <v>32</v>
      </c>
      <c r="BG110" s="23" t="s">
        <v>51</v>
      </c>
      <c r="BH110" s="23" t="s">
        <v>52</v>
      </c>
      <c r="BI110" s="23" t="s">
        <v>60</v>
      </c>
      <c r="BJ110" s="23" t="s">
        <v>61</v>
      </c>
      <c r="BK110" s="23" t="s">
        <v>62</v>
      </c>
      <c r="BL110" s="23" t="s">
        <v>63</v>
      </c>
      <c r="BM110" s="23"/>
      <c r="BO110" s="23"/>
      <c r="BP110" s="23"/>
      <c r="BQ110" s="23"/>
      <c r="BR110" s="23"/>
      <c r="BS110" s="23"/>
      <c r="BT110" s="23"/>
      <c r="BU110" s="39" t="s">
        <v>44</v>
      </c>
      <c r="BX110" s="23" t="s">
        <v>32</v>
      </c>
      <c r="BY110" s="23" t="s">
        <v>51</v>
      </c>
      <c r="BZ110" s="23" t="s">
        <v>52</v>
      </c>
      <c r="CA110" s="23" t="s">
        <v>60</v>
      </c>
      <c r="CB110" s="23" t="s">
        <v>61</v>
      </c>
      <c r="CC110" s="23" t="s">
        <v>62</v>
      </c>
      <c r="CD110" s="23" t="s">
        <v>63</v>
      </c>
      <c r="CE110" s="23"/>
      <c r="CG110" s="23"/>
      <c r="CH110" s="23"/>
      <c r="CI110" s="23"/>
      <c r="CJ110" s="23"/>
      <c r="CK110" s="23"/>
      <c r="CL110" s="23"/>
      <c r="CM110" s="39" t="s">
        <v>44</v>
      </c>
      <c r="CP110" s="23" t="s">
        <v>32</v>
      </c>
      <c r="CQ110" s="23" t="s">
        <v>51</v>
      </c>
      <c r="CR110" s="23" t="s">
        <v>52</v>
      </c>
      <c r="CS110" s="23" t="s">
        <v>60</v>
      </c>
      <c r="CT110" s="23" t="s">
        <v>61</v>
      </c>
      <c r="CU110" s="23" t="s">
        <v>62</v>
      </c>
      <c r="CV110" s="23" t="s">
        <v>63</v>
      </c>
      <c r="CW110" s="23"/>
      <c r="CY110" s="23"/>
      <c r="CZ110" s="23"/>
      <c r="DA110" s="23"/>
      <c r="DB110" s="23"/>
      <c r="DC110" s="23"/>
      <c r="DD110" s="23"/>
      <c r="DE110" s="39" t="s">
        <v>44</v>
      </c>
      <c r="DH110" s="23" t="s">
        <v>32</v>
      </c>
      <c r="DI110" s="23" t="s">
        <v>51</v>
      </c>
      <c r="DJ110" s="23" t="s">
        <v>52</v>
      </c>
      <c r="DK110" s="23" t="s">
        <v>60</v>
      </c>
      <c r="DL110" s="23" t="s">
        <v>61</v>
      </c>
      <c r="DM110" s="23" t="s">
        <v>62</v>
      </c>
      <c r="DN110" s="23" t="s">
        <v>63</v>
      </c>
      <c r="DO110" s="23"/>
      <c r="DQ110" s="23"/>
      <c r="DR110" s="23"/>
      <c r="DS110" s="23"/>
      <c r="DT110" s="23"/>
      <c r="DU110" s="23"/>
      <c r="DV110" s="23"/>
    </row>
    <row r="111" spans="1:126" x14ac:dyDescent="0.35">
      <c r="A111" s="8" t="str">
        <f ca="1">B88</f>
        <v>14-15</v>
      </c>
      <c r="C111" s="8" t="s">
        <v>11</v>
      </c>
      <c r="D111" s="29">
        <f ca="1">O103</f>
        <v>-16.994837500000003</v>
      </c>
      <c r="E111" s="29">
        <f t="shared" ref="E111:F112" ca="1" si="336">P103</f>
        <v>4.3112930851063815</v>
      </c>
      <c r="F111" s="29">
        <f t="shared" ca="1" si="336"/>
        <v>-25.146843085106383</v>
      </c>
      <c r="G111" s="29">
        <f ca="1">MIN(D111:F111)</f>
        <v>-25.146843085106383</v>
      </c>
      <c r="H111" s="29">
        <f ca="1">MAX(D111:F111)</f>
        <v>4.3112930851063815</v>
      </c>
      <c r="I111" s="33">
        <f ca="1">-G111/0.9/(F89-F90)/$N$3*1000</f>
        <v>3.9669231204214452</v>
      </c>
      <c r="J111" s="33">
        <f ca="1">H111/0.9/(F89-F90)/$N$3*1000</f>
        <v>0.68010796267110252</v>
      </c>
      <c r="K111" s="17" t="s">
        <v>64</v>
      </c>
      <c r="L111" s="21"/>
      <c r="M111" s="29"/>
      <c r="N111" s="29"/>
      <c r="O111" s="29"/>
      <c r="P111" s="29"/>
      <c r="Q111" s="29"/>
      <c r="R111" s="29"/>
      <c r="S111" s="39" t="str">
        <f ca="1">T88</f>
        <v>15-16</v>
      </c>
      <c r="U111" s="8" t="s">
        <v>11</v>
      </c>
      <c r="V111" s="29">
        <f ca="1">AG103</f>
        <v>-11.7962375</v>
      </c>
      <c r="W111" s="29">
        <f t="shared" ref="W111:X112" ca="1" si="337">AH103</f>
        <v>9.0050934210526332</v>
      </c>
      <c r="X111" s="29">
        <f t="shared" ca="1" si="337"/>
        <v>-23.461743421052631</v>
      </c>
      <c r="Y111" s="29">
        <f ca="1">MIN(V111:X111)</f>
        <v>-23.461743421052631</v>
      </c>
      <c r="Z111" s="29">
        <f ca="1">MAX(V111:X111)</f>
        <v>9.0050934210526332</v>
      </c>
      <c r="AA111" s="33">
        <f ca="1">-Y111/0.9/(X89-X90)/$N$3*1000</f>
        <v>3.7010980705364234</v>
      </c>
      <c r="AB111" s="33">
        <f ca="1">Z111/0.9/(X89-X90)/$N$3*1000</f>
        <v>1.4205565753375209</v>
      </c>
      <c r="AC111" s="17" t="s">
        <v>64</v>
      </c>
      <c r="AD111" s="21"/>
      <c r="AE111" s="29"/>
      <c r="AF111" s="29"/>
      <c r="AG111" s="29"/>
      <c r="AH111" s="29"/>
      <c r="AI111" s="29"/>
      <c r="AJ111" s="29"/>
      <c r="AK111" s="39" t="str">
        <f ca="1">AL88</f>
        <v>16-17</v>
      </c>
      <c r="AM111" s="8" t="s">
        <v>11</v>
      </c>
      <c r="AN111" s="29">
        <f ca="1">AY103</f>
        <v>-19.972725000000001</v>
      </c>
      <c r="AO111" s="29">
        <f t="shared" ref="AO111:AP112" ca="1" si="338">AZ103</f>
        <v>6.3771399999999954</v>
      </c>
      <c r="AP111" s="29">
        <f t="shared" ca="1" si="338"/>
        <v>-30.411339999999996</v>
      </c>
      <c r="AQ111" s="29">
        <f ca="1">MIN(AN111:AP111)</f>
        <v>-30.411339999999996</v>
      </c>
      <c r="AR111" s="29">
        <f ca="1">MAX(AN111:AP111)</f>
        <v>6.3771399999999954</v>
      </c>
      <c r="AS111" s="33">
        <f ca="1">-AQ111/0.9/(AP89-AP90)/$N$3*1000</f>
        <v>4.7973993141289428</v>
      </c>
      <c r="AT111" s="33">
        <f ca="1">AR111/0.9/(AP89-AP90)/$N$3*1000</f>
        <v>1.0059960219478732</v>
      </c>
      <c r="AU111" s="17" t="s">
        <v>64</v>
      </c>
      <c r="AV111" s="21"/>
      <c r="AW111" s="29"/>
      <c r="AX111" s="29"/>
      <c r="AY111" s="29"/>
      <c r="AZ111" s="29"/>
      <c r="BA111" s="29"/>
      <c r="BB111" s="29"/>
      <c r="BC111" s="39" t="str">
        <f ca="1">BD88</f>
        <v>17-18</v>
      </c>
      <c r="BE111" s="8" t="s">
        <v>11</v>
      </c>
      <c r="BF111" s="29">
        <f ca="1">BQ103</f>
        <v>-33.583950000000002</v>
      </c>
      <c r="BG111" s="29">
        <f t="shared" ref="BG111:BH112" ca="1" si="339">BR103</f>
        <v>61.549414062500006</v>
      </c>
      <c r="BH111" s="29">
        <f t="shared" ca="1" si="339"/>
        <v>-101.7065890625</v>
      </c>
      <c r="BI111" s="29">
        <f ca="1">MIN(BF111:BH111)</f>
        <v>-101.7065890625</v>
      </c>
      <c r="BJ111" s="29">
        <f ca="1">MAX(BF111:BH111)</f>
        <v>61.549414062500006</v>
      </c>
      <c r="BK111" s="33">
        <f ca="1">-BI111/0.9/(BH89-BH90)/$N$3*1000</f>
        <v>5.1570801332396385</v>
      </c>
      <c r="BL111" s="33">
        <f ca="1">BJ111/0.9/(BH89-BH90)/$N$3*1000</f>
        <v>3.1208918065200613</v>
      </c>
      <c r="BM111" s="17" t="s">
        <v>64</v>
      </c>
      <c r="BN111" s="21"/>
      <c r="BO111" s="29"/>
      <c r="BP111" s="29"/>
      <c r="BQ111" s="29"/>
      <c r="BR111" s="29"/>
      <c r="BS111" s="29"/>
      <c r="BT111" s="29"/>
      <c r="BU111" s="39" t="str">
        <f ca="1">BV88</f>
        <v>18-19</v>
      </c>
      <c r="BW111" s="8" t="s">
        <v>11</v>
      </c>
      <c r="BX111" s="29">
        <f ca="1">CI103</f>
        <v>-38.290799999999997</v>
      </c>
      <c r="BY111" s="29">
        <f t="shared" ref="BY111:BZ112" ca="1" si="340">CJ103</f>
        <v>94.314412499999975</v>
      </c>
      <c r="BZ111" s="29">
        <f t="shared" ca="1" si="340"/>
        <v>-140.23648749999998</v>
      </c>
      <c r="CA111" s="29">
        <f ca="1">MIN(BX111:BZ111)</f>
        <v>-140.23648749999998</v>
      </c>
      <c r="CB111" s="29">
        <f ca="1">MAX(BX111:BZ111)</f>
        <v>94.314412499999975</v>
      </c>
      <c r="CC111" s="33">
        <f ca="1">-CA111/0.9/(BZ89-BZ90)/$N$3*1000</f>
        <v>7.1107566413139311</v>
      </c>
      <c r="CD111" s="33">
        <f ca="1">CB111/0.9/(BZ89-BZ90)/$N$3*1000</f>
        <v>4.7822563657407384</v>
      </c>
      <c r="CE111" s="17" t="s">
        <v>64</v>
      </c>
      <c r="CF111" s="21"/>
      <c r="CG111" s="29"/>
      <c r="CH111" s="29"/>
      <c r="CI111" s="29"/>
      <c r="CJ111" s="29"/>
      <c r="CK111" s="29"/>
      <c r="CL111" s="29"/>
      <c r="CM111" s="39" t="str">
        <f ca="1">CN88</f>
        <v>19-20</v>
      </c>
      <c r="CO111" s="8" t="s">
        <v>11</v>
      </c>
      <c r="CP111" s="29">
        <f ca="1">DA103</f>
        <v>-8.5571500000000018</v>
      </c>
      <c r="CQ111" s="29">
        <f t="shared" ref="CQ111:CR112" ca="1" si="341">DB103</f>
        <v>95.270925000000005</v>
      </c>
      <c r="CR111" s="29">
        <f t="shared" ca="1" si="341"/>
        <v>-105.67740000000001</v>
      </c>
      <c r="CS111" s="29">
        <f ca="1">MIN(CP111:CR111)</f>
        <v>-105.67740000000001</v>
      </c>
      <c r="CT111" s="29">
        <f ca="1">MAX(CP111:CR111)</f>
        <v>95.270925000000005</v>
      </c>
      <c r="CU111" s="33">
        <f ca="1">-CS111/0.9/(CR89-CR90)/$N$3*1000</f>
        <v>5.3584219576719567</v>
      </c>
      <c r="CV111" s="33">
        <f ca="1">CT111/0.9/(CR89-CR90)/$N$3*1000</f>
        <v>4.8307567791005281</v>
      </c>
      <c r="CW111" s="17" t="s">
        <v>64</v>
      </c>
      <c r="CX111" s="21"/>
      <c r="CY111" s="29"/>
      <c r="CZ111" s="29"/>
      <c r="DA111" s="29"/>
      <c r="DB111" s="29"/>
      <c r="DC111" s="29"/>
      <c r="DD111" s="29"/>
      <c r="DE111" s="39" t="str">
        <f ca="1">DF88</f>
        <v>-</v>
      </c>
      <c r="DG111" s="8" t="s">
        <v>11</v>
      </c>
      <c r="DH111" s="29">
        <f ca="1">DS103</f>
        <v>-8.5571500000000018</v>
      </c>
      <c r="DI111" s="29">
        <f t="shared" ref="DI111:DJ112" ca="1" si="342">DT103</f>
        <v>95.270925000000005</v>
      </c>
      <c r="DJ111" s="29">
        <f t="shared" ca="1" si="342"/>
        <v>-105.67740000000001</v>
      </c>
      <c r="DK111" s="29">
        <f ca="1">MIN(DH111:DJ111)</f>
        <v>-105.67740000000001</v>
      </c>
      <c r="DL111" s="29">
        <f ca="1">MAX(DH111:DJ111)</f>
        <v>95.270925000000005</v>
      </c>
      <c r="DM111" s="33">
        <f ca="1">-DK111/0.9/(DJ89-DJ90)/$N$3*1000</f>
        <v>5.3584219576719567</v>
      </c>
      <c r="DN111" s="33">
        <f ca="1">DL111/0.9/(DJ89-DJ90)/$N$3*1000</f>
        <v>4.8307567791005281</v>
      </c>
      <c r="DO111" s="17" t="s">
        <v>64</v>
      </c>
      <c r="DP111" s="21"/>
      <c r="DQ111" s="29"/>
      <c r="DR111" s="29"/>
      <c r="DS111" s="29"/>
      <c r="DT111" s="29"/>
      <c r="DU111" s="29"/>
      <c r="DV111" s="29"/>
    </row>
    <row r="112" spans="1:126" x14ac:dyDescent="0.35">
      <c r="A112" s="22" t="s">
        <v>23</v>
      </c>
      <c r="C112" s="8" t="s">
        <v>10</v>
      </c>
      <c r="D112" s="29">
        <f ca="1">O104</f>
        <v>-18.150087499999998</v>
      </c>
      <c r="E112" s="29">
        <f t="shared" ca="1" si="336"/>
        <v>-25.156143085106386</v>
      </c>
      <c r="F112" s="29">
        <f t="shared" ca="1" si="336"/>
        <v>2.9219930851063847</v>
      </c>
      <c r="G112" s="29">
        <f ca="1">MIN(D112:F112)</f>
        <v>-25.156143085106386</v>
      </c>
      <c r="H112" s="29">
        <f ca="1">MAX(D112:F112)</f>
        <v>2.9219930851063847</v>
      </c>
      <c r="I112" s="33">
        <f ca="1">-G112/0.9/(F89-F90)/$N$3*1000</f>
        <v>3.9683901986107464</v>
      </c>
      <c r="J112" s="33">
        <f ca="1">H112/0.9/(F89-F90)/$N$3*1000</f>
        <v>0.46094541123077398</v>
      </c>
      <c r="K112" s="32" t="s">
        <v>65</v>
      </c>
      <c r="L112" s="21"/>
      <c r="M112" s="29"/>
      <c r="N112" s="29"/>
      <c r="O112" s="29"/>
      <c r="P112" s="29"/>
      <c r="Q112" s="29"/>
      <c r="R112" s="29"/>
      <c r="S112" s="35" t="s">
        <v>23</v>
      </c>
      <c r="U112" s="8" t="s">
        <v>10</v>
      </c>
      <c r="V112" s="29">
        <f ca="1">AG104</f>
        <v>-11.6895375</v>
      </c>
      <c r="W112" s="29">
        <f t="shared" ca="1" si="337"/>
        <v>-23.140043421052631</v>
      </c>
      <c r="X112" s="29">
        <f t="shared" ca="1" si="337"/>
        <v>8.8435934210526295</v>
      </c>
      <c r="Y112" s="29">
        <f ca="1">MIN(V112:X112)</f>
        <v>-23.140043421052631</v>
      </c>
      <c r="Z112" s="29">
        <f ca="1">MAX(V112:X112)</f>
        <v>8.8435934210526295</v>
      </c>
      <c r="AA112" s="33">
        <f ca="1">-Y112/0.9/(X89-X90)/$N$3*1000</f>
        <v>3.6503497852140634</v>
      </c>
      <c r="AB112" s="33">
        <f ca="1">Z112/0.9/(X89-X90)/$N$3*1000</f>
        <v>1.3950798949534327</v>
      </c>
      <c r="AC112" s="32" t="s">
        <v>65</v>
      </c>
      <c r="AD112" s="21"/>
      <c r="AE112" s="29"/>
      <c r="AF112" s="29"/>
      <c r="AG112" s="29"/>
      <c r="AH112" s="29"/>
      <c r="AI112" s="29"/>
      <c r="AJ112" s="29"/>
      <c r="AK112" s="35" t="s">
        <v>23</v>
      </c>
      <c r="AM112" s="8" t="s">
        <v>10</v>
      </c>
      <c r="AN112" s="29">
        <f ca="1">AY104</f>
        <v>-18.924124999999997</v>
      </c>
      <c r="AO112" s="29">
        <f t="shared" ca="1" si="338"/>
        <v>-25.52814</v>
      </c>
      <c r="AP112" s="29">
        <f t="shared" ca="1" si="338"/>
        <v>2.7123400000000011</v>
      </c>
      <c r="AQ112" s="29">
        <f ca="1">MIN(AN112:AP112)</f>
        <v>-25.52814</v>
      </c>
      <c r="AR112" s="29">
        <f ca="1">MAX(AN112:AP112)</f>
        <v>2.7123400000000011</v>
      </c>
      <c r="AS112" s="33">
        <f ca="1">-AQ112/0.9/(AP89-AP90)/$N$3*1000</f>
        <v>4.0270728395061726</v>
      </c>
      <c r="AT112" s="33">
        <f ca="1">AR112/0.9/(AP89-AP90)/$N$3*1000</f>
        <v>0.42787256515775052</v>
      </c>
      <c r="AU112" s="32" t="s">
        <v>65</v>
      </c>
      <c r="AV112" s="21"/>
      <c r="AW112" s="29"/>
      <c r="AX112" s="29"/>
      <c r="AY112" s="29"/>
      <c r="AZ112" s="29"/>
      <c r="BA112" s="29"/>
      <c r="BB112" s="29"/>
      <c r="BC112" s="35" t="s">
        <v>23</v>
      </c>
      <c r="BE112" s="8" t="s">
        <v>10</v>
      </c>
      <c r="BF112" s="29">
        <f ca="1">BQ104</f>
        <v>-11.270750000000001</v>
      </c>
      <c r="BG112" s="29">
        <f t="shared" ca="1" si="339"/>
        <v>-122.77948906250001</v>
      </c>
      <c r="BH112" s="29">
        <f t="shared" ca="1" si="339"/>
        <v>109.0295140625</v>
      </c>
      <c r="BI112" s="29">
        <f ca="1">MIN(BF112:BH112)</f>
        <v>-122.77948906250001</v>
      </c>
      <c r="BJ112" s="29">
        <f ca="1">MAX(BF112:BH112)</f>
        <v>109.0295140625</v>
      </c>
      <c r="BK112" s="33">
        <f ca="1">-BI112/0.9/(BH89-BH90)/$N$3*1000</f>
        <v>6.2255913766258812</v>
      </c>
      <c r="BL112" s="33">
        <f ca="1">BJ112/0.9/(BH89-BH90)/$N$3*1000</f>
        <v>5.5283924678957224</v>
      </c>
      <c r="BM112" s="32" t="s">
        <v>65</v>
      </c>
      <c r="BN112" s="21"/>
      <c r="BO112" s="29"/>
      <c r="BP112" s="29"/>
      <c r="BQ112" s="29"/>
      <c r="BR112" s="29"/>
      <c r="BS112" s="29"/>
      <c r="BT112" s="29"/>
      <c r="BU112" s="35" t="s">
        <v>23</v>
      </c>
      <c r="BW112" s="8" t="s">
        <v>10</v>
      </c>
      <c r="BX112" s="29">
        <f ca="1">CI104</f>
        <v>-39.591099999999997</v>
      </c>
      <c r="BY112" s="29">
        <f t="shared" ca="1" si="340"/>
        <v>-141.3465875</v>
      </c>
      <c r="BZ112" s="29">
        <f t="shared" ca="1" si="340"/>
        <v>93.851512500000013</v>
      </c>
      <c r="CA112" s="29">
        <f ca="1">MIN(BX112:BZ112)</f>
        <v>-141.3465875</v>
      </c>
      <c r="CB112" s="29">
        <f ca="1">MAX(BX112:BZ112)</f>
        <v>93.851512500000013</v>
      </c>
      <c r="CC112" s="33">
        <f ca="1">-CA112/0.9/(BZ89-BZ90)/$N$3*1000</f>
        <v>7.167044780643737</v>
      </c>
      <c r="CD112" s="33">
        <f ca="1">CB112/0.9/(BZ89-BZ90)/$N$3*1000</f>
        <v>4.7587848048941792</v>
      </c>
      <c r="CE112" s="32" t="s">
        <v>65</v>
      </c>
      <c r="CF112" s="21"/>
      <c r="CG112" s="29"/>
      <c r="CH112" s="29"/>
      <c r="CI112" s="29"/>
      <c r="CJ112" s="29"/>
      <c r="CK112" s="29"/>
      <c r="CL112" s="29"/>
      <c r="CM112" s="35" t="s">
        <v>23</v>
      </c>
      <c r="CO112" s="8" t="s">
        <v>10</v>
      </c>
      <c r="CP112" s="29">
        <f ca="1">DA104</f>
        <v>-38.812750000000001</v>
      </c>
      <c r="CQ112" s="29">
        <f t="shared" ca="1" si="341"/>
        <v>-98.608799999999974</v>
      </c>
      <c r="CR112" s="29">
        <f t="shared" ca="1" si="341"/>
        <v>52.173724999999983</v>
      </c>
      <c r="CS112" s="29">
        <f ca="1">MIN(CP112:CR112)</f>
        <v>-98.608799999999974</v>
      </c>
      <c r="CT112" s="29">
        <f ca="1">MAX(CP112:CR112)</f>
        <v>52.173724999999983</v>
      </c>
      <c r="CU112" s="33">
        <f ca="1">-CS112/0.9/(CR89-CR90)/$N$3*1000</f>
        <v>5.0000052910052881</v>
      </c>
      <c r="CV112" s="33">
        <f ca="1">CT112/0.9/(CR89-CR90)/$N$3*1000</f>
        <v>2.6454931106701927</v>
      </c>
      <c r="CW112" s="32" t="s">
        <v>65</v>
      </c>
      <c r="CX112" s="21"/>
      <c r="CY112" s="29"/>
      <c r="CZ112" s="29"/>
      <c r="DA112" s="29"/>
      <c r="DB112" s="29"/>
      <c r="DC112" s="29"/>
      <c r="DD112" s="29"/>
      <c r="DE112" s="35" t="s">
        <v>23</v>
      </c>
      <c r="DG112" s="8" t="s">
        <v>10</v>
      </c>
      <c r="DH112" s="29">
        <f ca="1">DS104</f>
        <v>-21.56035</v>
      </c>
      <c r="DI112" s="29">
        <f t="shared" ca="1" si="342"/>
        <v>-88.273899999999983</v>
      </c>
      <c r="DJ112" s="29">
        <f t="shared" ca="1" si="342"/>
        <v>62.508624999999981</v>
      </c>
      <c r="DK112" s="29">
        <f ca="1">MIN(DH112:DJ112)</f>
        <v>-88.273899999999983</v>
      </c>
      <c r="DL112" s="29">
        <f ca="1">MAX(DH112:DJ112)</f>
        <v>62.508624999999981</v>
      </c>
      <c r="DM112" s="33">
        <f ca="1">-DK112/0.9/(DJ89-DJ90)/$N$3*1000</f>
        <v>4.4759693562610217</v>
      </c>
      <c r="DN112" s="33">
        <f ca="1">DL112/0.9/(DJ89-DJ90)/$N$3*1000</f>
        <v>3.1695290454144605</v>
      </c>
      <c r="DO112" s="32" t="s">
        <v>65</v>
      </c>
      <c r="DP112" s="21"/>
      <c r="DQ112" s="29"/>
      <c r="DR112" s="29"/>
      <c r="DS112" s="29"/>
      <c r="DT112" s="29"/>
      <c r="DU112" s="29"/>
      <c r="DV112" s="29"/>
    </row>
    <row r="113" spans="1:126" x14ac:dyDescent="0.35">
      <c r="A113" s="8">
        <f>B89</f>
        <v>3</v>
      </c>
      <c r="C113" s="8" t="s">
        <v>66</v>
      </c>
      <c r="D113" s="29">
        <f ca="1">O108</f>
        <v>11.736583667562407</v>
      </c>
      <c r="E113" s="29">
        <f t="shared" ref="E113:F113" ca="1" si="343">P108</f>
        <v>10.556333751566431</v>
      </c>
      <c r="F113" s="29">
        <f t="shared" ca="1" si="343"/>
        <v>9.5862371216317968</v>
      </c>
      <c r="G113" s="30"/>
      <c r="H113" s="29">
        <f ca="1">MAX(D113:F113)</f>
        <v>11.736583667562407</v>
      </c>
      <c r="I113" s="31"/>
      <c r="J113" s="33">
        <f ca="1">H113/0.9/(F89-F90)/$N$3*1000</f>
        <v>1.8514500984494879</v>
      </c>
      <c r="K113" s="29"/>
      <c r="L113" s="21"/>
      <c r="M113" s="29"/>
      <c r="N113" s="29"/>
      <c r="O113" s="29"/>
      <c r="P113" s="29"/>
      <c r="Q113" s="29"/>
      <c r="R113" s="29"/>
      <c r="S113" s="39">
        <f>T89</f>
        <v>3</v>
      </c>
      <c r="U113" s="8" t="s">
        <v>66</v>
      </c>
      <c r="V113" s="29">
        <f ca="1">AG108</f>
        <v>6.8005884746472169</v>
      </c>
      <c r="W113" s="29">
        <f t="shared" ref="W113:X113" ca="1" si="344">AH108</f>
        <v>9.9784738895401404</v>
      </c>
      <c r="X113" s="29">
        <f t="shared" ca="1" si="344"/>
        <v>9.7936923968312044</v>
      </c>
      <c r="Y113" s="30"/>
      <c r="Z113" s="29">
        <f ca="1">MAX(V113:X113)</f>
        <v>9.9784738895401404</v>
      </c>
      <c r="AA113" s="31"/>
      <c r="AB113" s="33">
        <f ca="1">Z113/0.9/(X89-X90)/$N$3*1000</f>
        <v>1.5741076780481698</v>
      </c>
      <c r="AC113" s="29"/>
      <c r="AD113" s="21"/>
      <c r="AE113" s="29"/>
      <c r="AF113" s="29"/>
      <c r="AG113" s="29"/>
      <c r="AH113" s="29"/>
      <c r="AI113" s="29"/>
      <c r="AJ113" s="29"/>
      <c r="AK113" s="39">
        <f>AL89</f>
        <v>3</v>
      </c>
      <c r="AM113" s="8" t="s">
        <v>66</v>
      </c>
      <c r="AN113" s="29">
        <f ca="1">AY108</f>
        <v>13.231102660035958</v>
      </c>
      <c r="AO113" s="29">
        <f t="shared" ref="AO113:AP113" ca="1" si="345">AZ108</f>
        <v>13.339795987757205</v>
      </c>
      <c r="AP113" s="29">
        <f t="shared" ca="1" si="345"/>
        <v>9.3174226791152392</v>
      </c>
      <c r="AQ113" s="30"/>
      <c r="AR113" s="29">
        <f ca="1">MAX(AN113:AP113)</f>
        <v>13.339795987757205</v>
      </c>
      <c r="AS113" s="31"/>
      <c r="AT113" s="33">
        <f ca="1">AR113/0.9/(AP89-AP90)/$N$3*1000</f>
        <v>2.1043573917586809</v>
      </c>
      <c r="AU113" s="29"/>
      <c r="AV113" s="21"/>
      <c r="AW113" s="29"/>
      <c r="AX113" s="29"/>
      <c r="AY113" s="29"/>
      <c r="AZ113" s="29"/>
      <c r="BA113" s="29"/>
      <c r="BB113" s="29"/>
      <c r="BC113" s="39">
        <f>BD89</f>
        <v>3</v>
      </c>
      <c r="BE113" s="8" t="s">
        <v>66</v>
      </c>
      <c r="BF113" s="29">
        <f ca="1">BQ108</f>
        <v>26.297417996736385</v>
      </c>
      <c r="BG113" s="29">
        <f t="shared" ref="BG113:BH113" ca="1" si="346">BR108</f>
        <v>61.549442187499999</v>
      </c>
      <c r="BH113" s="29">
        <f t="shared" ca="1" si="346"/>
        <v>95.406517187500015</v>
      </c>
      <c r="BI113" s="30"/>
      <c r="BJ113" s="29">
        <f ca="1">MAX(BF113:BH113)</f>
        <v>95.406517187500015</v>
      </c>
      <c r="BK113" s="31"/>
      <c r="BL113" s="33">
        <f ca="1">BJ113/0.9/(BH89-BH90)/$N$3*1000</f>
        <v>4.8376320443397267</v>
      </c>
      <c r="BM113" s="29"/>
      <c r="BN113" s="21"/>
      <c r="BO113" s="29"/>
      <c r="BP113" s="29"/>
      <c r="BQ113" s="29"/>
      <c r="BR113" s="29"/>
      <c r="BS113" s="29"/>
      <c r="BT113" s="29"/>
      <c r="BU113" s="39">
        <f>BV89</f>
        <v>3</v>
      </c>
      <c r="BW113" s="8" t="s">
        <v>66</v>
      </c>
      <c r="BX113" s="29">
        <f ca="1">CI108</f>
        <v>41.849107422134907</v>
      </c>
      <c r="BY113" s="29">
        <f t="shared" ref="BY113:BZ113" ca="1" si="347">CJ108</f>
        <v>94.314495833333311</v>
      </c>
      <c r="BZ113" s="29">
        <f t="shared" ca="1" si="347"/>
        <v>93.851429166666719</v>
      </c>
      <c r="CA113" s="30"/>
      <c r="CB113" s="29">
        <f ca="1">MAX(BX113:BZ113)</f>
        <v>94.314495833333311</v>
      </c>
      <c r="CC113" s="31"/>
      <c r="CD113" s="33">
        <f ca="1">CB113/0.9/(BZ89-BZ90)/$N$3*1000</f>
        <v>4.7822605911963532</v>
      </c>
      <c r="CE113" s="29"/>
      <c r="CF113" s="21"/>
      <c r="CG113" s="29"/>
      <c r="CH113" s="29"/>
      <c r="CI113" s="29"/>
      <c r="CJ113" s="29"/>
      <c r="CK113" s="29"/>
      <c r="CL113" s="29"/>
      <c r="CM113" s="39">
        <f>CN89</f>
        <v>3</v>
      </c>
      <c r="CO113" s="8" t="s">
        <v>66</v>
      </c>
      <c r="CP113" s="29">
        <f ca="1">DA108</f>
        <v>40.59573506034782</v>
      </c>
      <c r="CQ113" s="29">
        <f t="shared" ref="CQ113:CR113" ca="1" si="348">DB108</f>
        <v>95.270905555555558</v>
      </c>
      <c r="CR113" s="29">
        <f t="shared" ca="1" si="348"/>
        <v>64.302383333333353</v>
      </c>
      <c r="CS113" s="30"/>
      <c r="CT113" s="29">
        <f ca="1">MAX(CP113:CR113)</f>
        <v>95.270905555555558</v>
      </c>
      <c r="CU113" s="31"/>
      <c r="CV113" s="33">
        <f ca="1">CT113/0.9/(CR89-CR90)/$N$3*1000</f>
        <v>4.8307557931608853</v>
      </c>
      <c r="CW113" s="29"/>
      <c r="CX113" s="21"/>
      <c r="CY113" s="29"/>
      <c r="CZ113" s="29"/>
      <c r="DA113" s="29"/>
      <c r="DB113" s="29"/>
      <c r="DC113" s="29"/>
      <c r="DD113" s="29"/>
      <c r="DE113" s="39">
        <f>DF89</f>
        <v>3</v>
      </c>
      <c r="DG113" s="8" t="s">
        <v>66</v>
      </c>
      <c r="DH113" s="29">
        <f ca="1">DS108</f>
        <v>40.59573506034782</v>
      </c>
      <c r="DI113" s="29">
        <f t="shared" ref="DI113:DJ113" ca="1" si="349">DT108</f>
        <v>95.270905555555558</v>
      </c>
      <c r="DJ113" s="29">
        <f t="shared" ca="1" si="349"/>
        <v>62.508644444444457</v>
      </c>
      <c r="DK113" s="30"/>
      <c r="DL113" s="29">
        <f ca="1">MAX(DH113:DJ113)</f>
        <v>95.270905555555558</v>
      </c>
      <c r="DM113" s="31"/>
      <c r="DN113" s="33">
        <f ca="1">DL113/0.9/(DJ89-DJ90)/$N$3*1000</f>
        <v>4.8307557931608853</v>
      </c>
      <c r="DO113" s="29"/>
      <c r="DP113" s="21"/>
      <c r="DQ113" s="29"/>
      <c r="DR113" s="29"/>
      <c r="DS113" s="29"/>
      <c r="DT113" s="29"/>
      <c r="DU113" s="29"/>
      <c r="DV113" s="29"/>
    </row>
    <row r="114" spans="1:126" x14ac:dyDescent="0.3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41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41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41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41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41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41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</row>
    <row r="115" spans="1:126" x14ac:dyDescent="0.35">
      <c r="S115" s="37"/>
      <c r="AK115" s="37"/>
      <c r="BC115" s="37"/>
      <c r="BU115" s="37"/>
      <c r="CM115" s="37"/>
      <c r="DE115" s="37"/>
    </row>
    <row r="116" spans="1:126" x14ac:dyDescent="0.35">
      <c r="A116" s="2" t="s">
        <v>44</v>
      </c>
      <c r="B116" s="19" t="str">
        <f ca="1">A$7</f>
        <v>14-15</v>
      </c>
      <c r="D116" s="2" t="s">
        <v>24</v>
      </c>
      <c r="E116" s="8" t="s">
        <v>56</v>
      </c>
      <c r="F116" s="9">
        <v>60</v>
      </c>
      <c r="G116" s="2" t="s">
        <v>25</v>
      </c>
      <c r="H116" s="2" t="s">
        <v>26</v>
      </c>
      <c r="N116" s="2" t="s">
        <v>54</v>
      </c>
      <c r="O116" s="8"/>
      <c r="P116" s="48">
        <f ca="1">ROUND(ABS(IF($C$2&lt;=$C$3,(F123-F124)/F125,(G123-G124)/G125)),2)</f>
        <v>4.7</v>
      </c>
      <c r="Q116" s="2" t="s">
        <v>25</v>
      </c>
      <c r="S116" s="38" t="s">
        <v>44</v>
      </c>
      <c r="T116" s="19" t="str">
        <f ca="1">S$7</f>
        <v>15-16</v>
      </c>
      <c r="V116" s="2" t="s">
        <v>24</v>
      </c>
      <c r="W116" s="8" t="s">
        <v>56</v>
      </c>
      <c r="X116" s="9">
        <v>60</v>
      </c>
      <c r="Y116" s="2" t="s">
        <v>25</v>
      </c>
      <c r="Z116" s="2" t="s">
        <v>26</v>
      </c>
      <c r="AF116" s="2" t="s">
        <v>54</v>
      </c>
      <c r="AG116" s="8"/>
      <c r="AH116" s="48">
        <f ca="1">ROUND(ABS(IF($C$2&lt;=$C$3,(X123-X124)/X125,(Y123-Y124)/Y125)),2)</f>
        <v>3.8</v>
      </c>
      <c r="AI116" s="2" t="s">
        <v>25</v>
      </c>
      <c r="AK116" s="38" t="s">
        <v>44</v>
      </c>
      <c r="AL116" s="19" t="str">
        <f ca="1">AK$7</f>
        <v>16-17</v>
      </c>
      <c r="AN116" s="2" t="s">
        <v>24</v>
      </c>
      <c r="AO116" s="8" t="s">
        <v>56</v>
      </c>
      <c r="AP116" s="9">
        <v>60</v>
      </c>
      <c r="AQ116" s="2" t="s">
        <v>25</v>
      </c>
      <c r="AR116" s="2" t="s">
        <v>26</v>
      </c>
      <c r="AX116" s="2" t="s">
        <v>54</v>
      </c>
      <c r="AY116" s="8"/>
      <c r="AZ116" s="48">
        <f ca="1">ROUND(ABS(IF($C$2&lt;=$C$3,(AP123-AP124)/AP125,(AQ123-AQ124)/AQ125)),2)</f>
        <v>3</v>
      </c>
      <c r="BA116" s="2" t="s">
        <v>25</v>
      </c>
      <c r="BC116" s="38" t="s">
        <v>44</v>
      </c>
      <c r="BD116" s="19" t="str">
        <f ca="1">BC$7</f>
        <v>17-18</v>
      </c>
      <c r="BF116" s="2" t="s">
        <v>24</v>
      </c>
      <c r="BG116" s="8" t="s">
        <v>56</v>
      </c>
      <c r="BH116" s="9">
        <v>30</v>
      </c>
      <c r="BI116" s="2" t="s">
        <v>25</v>
      </c>
      <c r="BJ116" s="2" t="s">
        <v>26</v>
      </c>
      <c r="BP116" s="2" t="s">
        <v>54</v>
      </c>
      <c r="BQ116" s="8"/>
      <c r="BR116" s="48">
        <f ca="1">ROUND(ABS(IF($C$2&lt;=$C$3,(BH123-BH124)/BH125,(BI123-BI124)/BI125)),2)</f>
        <v>3.2</v>
      </c>
      <c r="BS116" s="2" t="s">
        <v>25</v>
      </c>
      <c r="BU116" s="38" t="s">
        <v>44</v>
      </c>
      <c r="BV116" s="19" t="str">
        <f ca="1">BU$7</f>
        <v>18-19</v>
      </c>
      <c r="BX116" s="2" t="s">
        <v>24</v>
      </c>
      <c r="BY116" s="8" t="s">
        <v>56</v>
      </c>
      <c r="BZ116" s="9">
        <v>30</v>
      </c>
      <c r="CA116" s="2" t="s">
        <v>25</v>
      </c>
      <c r="CB116" s="2" t="s">
        <v>26</v>
      </c>
      <c r="CH116" s="2" t="s">
        <v>54</v>
      </c>
      <c r="CI116" s="8"/>
      <c r="CJ116" s="48">
        <f ca="1">ROUND(ABS(IF($C$2&lt;=$C$3,(BZ123-BZ124)/BZ125,(CA123-CA124)/CA125)),2)</f>
        <v>4.2</v>
      </c>
      <c r="CK116" s="2" t="s">
        <v>25</v>
      </c>
      <c r="CM116" s="38" t="s">
        <v>44</v>
      </c>
      <c r="CN116" s="19" t="str">
        <f ca="1">CM$7</f>
        <v>19-20</v>
      </c>
      <c r="CP116" s="2" t="s">
        <v>24</v>
      </c>
      <c r="CQ116" s="8" t="s">
        <v>56</v>
      </c>
      <c r="CR116" s="9">
        <v>30</v>
      </c>
      <c r="CS116" s="2" t="s">
        <v>25</v>
      </c>
      <c r="CT116" s="2" t="s">
        <v>26</v>
      </c>
      <c r="CZ116" s="2" t="s">
        <v>54</v>
      </c>
      <c r="DA116" s="8"/>
      <c r="DB116" s="48">
        <f ca="1">ROUND(ABS(IF($C$2&lt;=$C$3,(CR123-CR124)/CR125,(CS123-CS124)/CS125)),2)</f>
        <v>3.6</v>
      </c>
      <c r="DC116" s="2" t="s">
        <v>25</v>
      </c>
      <c r="DE116" s="38" t="s">
        <v>44</v>
      </c>
      <c r="DF116" s="19" t="str">
        <f ca="1">DE$7</f>
        <v>-</v>
      </c>
      <c r="DH116" s="2" t="s">
        <v>24</v>
      </c>
      <c r="DI116" s="8" t="s">
        <v>56</v>
      </c>
      <c r="DJ116" s="9">
        <v>30</v>
      </c>
      <c r="DK116" s="2" t="s">
        <v>25</v>
      </c>
      <c r="DL116" s="2" t="s">
        <v>26</v>
      </c>
      <c r="DR116" s="2" t="s">
        <v>54</v>
      </c>
      <c r="DS116" s="8"/>
      <c r="DT116" s="48">
        <f ca="1">ROUND(ABS(IF($C$2&lt;=$C$3,(DJ123-DJ124)/DJ125,(DK123-DK124)/DK125)),2)</f>
        <v>3.6</v>
      </c>
      <c r="DU116" s="2" t="s">
        <v>25</v>
      </c>
    </row>
    <row r="117" spans="1:126" x14ac:dyDescent="0.35">
      <c r="A117" s="2" t="s">
        <v>68</v>
      </c>
      <c r="B117" s="19">
        <f>MAX(1,B89-1)</f>
        <v>2</v>
      </c>
      <c r="E117" s="8" t="s">
        <v>57</v>
      </c>
      <c r="F117" s="9">
        <v>22</v>
      </c>
      <c r="G117" s="2" t="s">
        <v>25</v>
      </c>
      <c r="H117" s="2" t="s">
        <v>27</v>
      </c>
      <c r="O117" s="8" t="s">
        <v>32</v>
      </c>
      <c r="P117" s="19">
        <f ca="1">ROUND(ABS((D125-D126)/P116),2)</f>
        <v>12.11</v>
      </c>
      <c r="Q117" s="17" t="s">
        <v>55</v>
      </c>
      <c r="S117" s="38" t="s">
        <v>68</v>
      </c>
      <c r="T117" s="19">
        <f>MAX(1,T89-1)</f>
        <v>2</v>
      </c>
      <c r="W117" s="8" t="s">
        <v>57</v>
      </c>
      <c r="X117" s="9">
        <v>22</v>
      </c>
      <c r="Y117" s="2" t="s">
        <v>25</v>
      </c>
      <c r="Z117" s="2" t="s">
        <v>27</v>
      </c>
      <c r="AG117" s="8" t="s">
        <v>32</v>
      </c>
      <c r="AH117" s="19">
        <f ca="1">ROUND(ABS((V125-V126)/AH116),2)</f>
        <v>12.11</v>
      </c>
      <c r="AI117" s="17" t="s">
        <v>55</v>
      </c>
      <c r="AK117" s="38" t="s">
        <v>68</v>
      </c>
      <c r="AL117" s="19">
        <f>MAX(1,AL89-1)</f>
        <v>2</v>
      </c>
      <c r="AO117" s="8" t="s">
        <v>57</v>
      </c>
      <c r="AP117" s="9">
        <v>22</v>
      </c>
      <c r="AQ117" s="2" t="s">
        <v>25</v>
      </c>
      <c r="AR117" s="2" t="s">
        <v>27</v>
      </c>
      <c r="AY117" s="8" t="s">
        <v>32</v>
      </c>
      <c r="AZ117" s="19">
        <f ca="1">ROUND(ABS((AN125-AN126)/AZ116),2)</f>
        <v>35.86</v>
      </c>
      <c r="BA117" s="17" t="s">
        <v>55</v>
      </c>
      <c r="BC117" s="38" t="s">
        <v>68</v>
      </c>
      <c r="BD117" s="19">
        <f>MAX(1,BD89-1)</f>
        <v>2</v>
      </c>
      <c r="BG117" s="8" t="s">
        <v>57</v>
      </c>
      <c r="BH117" s="9">
        <v>60</v>
      </c>
      <c r="BI117" s="2" t="s">
        <v>25</v>
      </c>
      <c r="BJ117" s="2" t="s">
        <v>27</v>
      </c>
      <c r="BQ117" s="8" t="s">
        <v>32</v>
      </c>
      <c r="BR117" s="19">
        <f ca="1">ROUND(ABS((BF125-BF126)/BR116),2)</f>
        <v>52.76</v>
      </c>
      <c r="BS117" s="17" t="s">
        <v>55</v>
      </c>
      <c r="BU117" s="38" t="s">
        <v>68</v>
      </c>
      <c r="BV117" s="19">
        <f>MAX(1,BV89-1)</f>
        <v>2</v>
      </c>
      <c r="BY117" s="8" t="s">
        <v>57</v>
      </c>
      <c r="BZ117" s="9">
        <v>60</v>
      </c>
      <c r="CA117" s="2" t="s">
        <v>25</v>
      </c>
      <c r="CB117" s="2" t="s">
        <v>27</v>
      </c>
      <c r="CI117" s="8" t="s">
        <v>32</v>
      </c>
      <c r="CJ117" s="19">
        <f ca="1">ROUND(ABS((BX125-BX126)/CJ116),2)</f>
        <v>52.76</v>
      </c>
      <c r="CK117" s="17" t="s">
        <v>55</v>
      </c>
      <c r="CM117" s="38" t="s">
        <v>68</v>
      </c>
      <c r="CN117" s="19">
        <f>MAX(1,CN89-1)</f>
        <v>2</v>
      </c>
      <c r="CQ117" s="8" t="s">
        <v>57</v>
      </c>
      <c r="CR117" s="9">
        <v>60</v>
      </c>
      <c r="CS117" s="2" t="s">
        <v>25</v>
      </c>
      <c r="CT117" s="2" t="s">
        <v>27</v>
      </c>
      <c r="DA117" s="8" t="s">
        <v>32</v>
      </c>
      <c r="DB117" s="19">
        <f ca="1">ROUND(ABS((CP125-CP126)/DB116),2)</f>
        <v>52.76</v>
      </c>
      <c r="DC117" s="17" t="s">
        <v>55</v>
      </c>
      <c r="DE117" s="38" t="s">
        <v>68</v>
      </c>
      <c r="DF117" s="19">
        <f>MAX(1,DF89-1)</f>
        <v>2</v>
      </c>
      <c r="DI117" s="8" t="s">
        <v>57</v>
      </c>
      <c r="DJ117" s="9">
        <v>60</v>
      </c>
      <c r="DK117" s="2" t="s">
        <v>25</v>
      </c>
      <c r="DL117" s="2" t="s">
        <v>27</v>
      </c>
      <c r="DS117" s="8" t="s">
        <v>32</v>
      </c>
      <c r="DT117" s="19">
        <f ca="1">ROUND(ABS((DH125-DH126)/DT116),2)</f>
        <v>52.76</v>
      </c>
      <c r="DU117" s="17" t="s">
        <v>55</v>
      </c>
    </row>
    <row r="118" spans="1:126" x14ac:dyDescent="0.35">
      <c r="B118" s="25" t="str">
        <f>IF(B117=B89,"duplicato","")</f>
        <v/>
      </c>
      <c r="E118" s="8" t="s">
        <v>28</v>
      </c>
      <c r="F118" s="42">
        <f>$N$4</f>
        <v>4</v>
      </c>
      <c r="G118" s="2" t="s">
        <v>25</v>
      </c>
      <c r="H118" s="2" t="s">
        <v>29</v>
      </c>
      <c r="O118" s="8" t="s">
        <v>33</v>
      </c>
      <c r="P118" s="19">
        <f ca="1">ROUND(ABS((E125-E126)/P116),2)</f>
        <v>7.42</v>
      </c>
      <c r="Q118" s="17" t="s">
        <v>55</v>
      </c>
      <c r="S118" s="38"/>
      <c r="T118" s="25" t="str">
        <f>IF(T117=T89,"duplicato","")</f>
        <v/>
      </c>
      <c r="W118" s="8" t="s">
        <v>28</v>
      </c>
      <c r="X118" s="42">
        <f>$N$4</f>
        <v>4</v>
      </c>
      <c r="Y118" s="2" t="s">
        <v>25</v>
      </c>
      <c r="Z118" s="2" t="s">
        <v>29</v>
      </c>
      <c r="AG118" s="8" t="s">
        <v>33</v>
      </c>
      <c r="AH118" s="19">
        <f ca="1">ROUND(ABS((W125-W126)/AH116),2)</f>
        <v>7.42</v>
      </c>
      <c r="AI118" s="17" t="s">
        <v>55</v>
      </c>
      <c r="AK118" s="38"/>
      <c r="AL118" s="25" t="str">
        <f>IF(AL117=AL89,"duplicato","")</f>
        <v/>
      </c>
      <c r="AO118" s="8" t="s">
        <v>28</v>
      </c>
      <c r="AP118" s="42">
        <f>$N$4</f>
        <v>4</v>
      </c>
      <c r="AQ118" s="2" t="s">
        <v>25</v>
      </c>
      <c r="AR118" s="2" t="s">
        <v>29</v>
      </c>
      <c r="AY118" s="8" t="s">
        <v>33</v>
      </c>
      <c r="AZ118" s="19">
        <f ca="1">ROUND(ABS((AO125-AO126)/AZ116),2)</f>
        <v>21.6</v>
      </c>
      <c r="BA118" s="17" t="s">
        <v>55</v>
      </c>
      <c r="BC118" s="38"/>
      <c r="BD118" s="25" t="str">
        <f>IF(BD117=BD89,"duplicato","")</f>
        <v/>
      </c>
      <c r="BG118" s="8" t="s">
        <v>28</v>
      </c>
      <c r="BH118" s="42">
        <f>$N$4</f>
        <v>4</v>
      </c>
      <c r="BI118" s="2" t="s">
        <v>25</v>
      </c>
      <c r="BJ118" s="2" t="s">
        <v>29</v>
      </c>
      <c r="BQ118" s="8" t="s">
        <v>33</v>
      </c>
      <c r="BR118" s="19">
        <f ca="1">ROUND(ABS((BG125-BG126)/BR116),2)</f>
        <v>31.63</v>
      </c>
      <c r="BS118" s="17" t="s">
        <v>55</v>
      </c>
      <c r="BU118" s="38"/>
      <c r="BV118" s="25" t="str">
        <f>IF(BV117=BV89,"duplicato","")</f>
        <v/>
      </c>
      <c r="BY118" s="8" t="s">
        <v>28</v>
      </c>
      <c r="BZ118" s="42">
        <f>$N$4</f>
        <v>4</v>
      </c>
      <c r="CA118" s="2" t="s">
        <v>25</v>
      </c>
      <c r="CB118" s="2" t="s">
        <v>29</v>
      </c>
      <c r="CI118" s="8" t="s">
        <v>33</v>
      </c>
      <c r="CJ118" s="19">
        <f ca="1">ROUND(ABS((BY125-BY126)/CJ116),2)</f>
        <v>31.63</v>
      </c>
      <c r="CK118" s="17" t="s">
        <v>55</v>
      </c>
      <c r="CM118" s="38"/>
      <c r="CN118" s="25" t="str">
        <f>IF(CN117=CN89,"duplicato","")</f>
        <v/>
      </c>
      <c r="CQ118" s="8" t="s">
        <v>28</v>
      </c>
      <c r="CR118" s="42">
        <f>$N$4</f>
        <v>4</v>
      </c>
      <c r="CS118" s="2" t="s">
        <v>25</v>
      </c>
      <c r="CT118" s="2" t="s">
        <v>29</v>
      </c>
      <c r="DA118" s="8" t="s">
        <v>33</v>
      </c>
      <c r="DB118" s="19">
        <f ca="1">ROUND(ABS((CQ125-CQ126)/DB116),2)</f>
        <v>31.63</v>
      </c>
      <c r="DC118" s="17" t="s">
        <v>55</v>
      </c>
      <c r="DE118" s="38"/>
      <c r="DF118" s="25" t="str">
        <f>IF(DF117=DF89,"duplicato","")</f>
        <v/>
      </c>
      <c r="DI118" s="8" t="s">
        <v>28</v>
      </c>
      <c r="DJ118" s="42">
        <f>$N$4</f>
        <v>4</v>
      </c>
      <c r="DK118" s="2" t="s">
        <v>25</v>
      </c>
      <c r="DL118" s="2" t="s">
        <v>29</v>
      </c>
      <c r="DS118" s="8" t="s">
        <v>33</v>
      </c>
      <c r="DT118" s="19">
        <f ca="1">ROUND(ABS((DI125-DI126)/DT116),2)</f>
        <v>31.63</v>
      </c>
      <c r="DU118" s="17" t="s">
        <v>55</v>
      </c>
    </row>
    <row r="119" spans="1:126" x14ac:dyDescent="0.35">
      <c r="E119" s="8" t="s">
        <v>47</v>
      </c>
      <c r="F119" s="9">
        <v>15</v>
      </c>
      <c r="G119" s="2" t="s">
        <v>25</v>
      </c>
      <c r="H119" s="2" t="s">
        <v>49</v>
      </c>
      <c r="S119" s="38"/>
      <c r="W119" s="8" t="s">
        <v>47</v>
      </c>
      <c r="X119" s="9">
        <v>15</v>
      </c>
      <c r="Y119" s="2" t="s">
        <v>25</v>
      </c>
      <c r="Z119" s="2" t="s">
        <v>49</v>
      </c>
      <c r="AK119" s="38"/>
      <c r="AO119" s="8" t="s">
        <v>47</v>
      </c>
      <c r="AP119" s="9">
        <v>15</v>
      </c>
      <c r="AQ119" s="2" t="s">
        <v>25</v>
      </c>
      <c r="AR119" s="2" t="s">
        <v>49</v>
      </c>
      <c r="BC119" s="38"/>
      <c r="BG119" s="8" t="s">
        <v>47</v>
      </c>
      <c r="BH119" s="9">
        <v>15</v>
      </c>
      <c r="BI119" s="2" t="s">
        <v>25</v>
      </c>
      <c r="BJ119" s="2" t="s">
        <v>49</v>
      </c>
      <c r="BU119" s="38"/>
      <c r="BY119" s="8" t="s">
        <v>47</v>
      </c>
      <c r="BZ119" s="9">
        <v>35</v>
      </c>
      <c r="CA119" s="2" t="s">
        <v>25</v>
      </c>
      <c r="CB119" s="2" t="s">
        <v>49</v>
      </c>
      <c r="CM119" s="38"/>
      <c r="CQ119" s="8" t="s">
        <v>47</v>
      </c>
      <c r="CR119" s="9">
        <v>35</v>
      </c>
      <c r="CS119" s="2" t="s">
        <v>25</v>
      </c>
      <c r="CT119" s="2" t="s">
        <v>49</v>
      </c>
      <c r="DE119" s="38"/>
      <c r="DI119" s="8" t="s">
        <v>47</v>
      </c>
      <c r="DJ119" s="9">
        <v>35</v>
      </c>
      <c r="DK119" s="2" t="s">
        <v>25</v>
      </c>
      <c r="DL119" s="2" t="s">
        <v>49</v>
      </c>
    </row>
    <row r="120" spans="1:126" x14ac:dyDescent="0.35">
      <c r="E120" s="8" t="s">
        <v>48</v>
      </c>
      <c r="F120" s="9">
        <v>15</v>
      </c>
      <c r="G120" s="2" t="s">
        <v>25</v>
      </c>
      <c r="H120" s="2" t="s">
        <v>50</v>
      </c>
      <c r="S120" s="38"/>
      <c r="W120" s="8" t="s">
        <v>48</v>
      </c>
      <c r="X120" s="9">
        <v>15</v>
      </c>
      <c r="Y120" s="2" t="s">
        <v>25</v>
      </c>
      <c r="Z120" s="2" t="s">
        <v>50</v>
      </c>
      <c r="AK120" s="38"/>
      <c r="AO120" s="8" t="s">
        <v>48</v>
      </c>
      <c r="AP120" s="9">
        <v>15</v>
      </c>
      <c r="AQ120" s="2" t="s">
        <v>25</v>
      </c>
      <c r="AR120" s="2" t="s">
        <v>50</v>
      </c>
      <c r="BC120" s="38"/>
      <c r="BG120" s="8" t="s">
        <v>48</v>
      </c>
      <c r="BH120" s="9">
        <v>35</v>
      </c>
      <c r="BI120" s="2" t="s">
        <v>25</v>
      </c>
      <c r="BJ120" s="2" t="s">
        <v>50</v>
      </c>
      <c r="BU120" s="38"/>
      <c r="BY120" s="8" t="s">
        <v>48</v>
      </c>
      <c r="BZ120" s="9">
        <v>35</v>
      </c>
      <c r="CA120" s="2" t="s">
        <v>25</v>
      </c>
      <c r="CB120" s="2" t="s">
        <v>50</v>
      </c>
      <c r="CM120" s="38"/>
      <c r="CQ120" s="8" t="s">
        <v>48</v>
      </c>
      <c r="CR120" s="9">
        <v>15</v>
      </c>
      <c r="CS120" s="2" t="s">
        <v>25</v>
      </c>
      <c r="CT120" s="2" t="s">
        <v>50</v>
      </c>
      <c r="DE120" s="38"/>
      <c r="DI120" s="8" t="s">
        <v>48</v>
      </c>
      <c r="DJ120" s="9">
        <v>35</v>
      </c>
      <c r="DK120" s="2" t="s">
        <v>25</v>
      </c>
      <c r="DL120" s="2" t="s">
        <v>50</v>
      </c>
    </row>
    <row r="121" spans="1:126" x14ac:dyDescent="0.35">
      <c r="S121" s="38"/>
      <c r="AK121" s="38"/>
      <c r="BC121" s="38"/>
      <c r="BU121" s="38"/>
      <c r="CM121" s="38"/>
      <c r="DE121" s="38"/>
    </row>
    <row r="122" spans="1:126" x14ac:dyDescent="0.35">
      <c r="A122" s="2" t="s">
        <v>30</v>
      </c>
      <c r="D122" s="20" t="s">
        <v>32</v>
      </c>
      <c r="E122" s="20" t="s">
        <v>33</v>
      </c>
      <c r="F122" s="20" t="s">
        <v>34</v>
      </c>
      <c r="G122" s="20" t="s">
        <v>35</v>
      </c>
      <c r="H122" s="20" t="s">
        <v>36</v>
      </c>
      <c r="I122" s="20" t="s">
        <v>37</v>
      </c>
      <c r="J122" s="23" t="s">
        <v>39</v>
      </c>
      <c r="K122" s="23" t="s">
        <v>40</v>
      </c>
      <c r="L122" s="23" t="s">
        <v>41</v>
      </c>
      <c r="M122" s="23" t="s">
        <v>42</v>
      </c>
      <c r="N122" s="23" t="s">
        <v>53</v>
      </c>
      <c r="O122" s="20" t="s">
        <v>32</v>
      </c>
      <c r="P122" s="23" t="s">
        <v>51</v>
      </c>
      <c r="Q122" s="23" t="s">
        <v>52</v>
      </c>
      <c r="S122" s="38" t="s">
        <v>30</v>
      </c>
      <c r="V122" s="20" t="s">
        <v>32</v>
      </c>
      <c r="W122" s="20" t="s">
        <v>33</v>
      </c>
      <c r="X122" s="20" t="s">
        <v>34</v>
      </c>
      <c r="Y122" s="20" t="s">
        <v>35</v>
      </c>
      <c r="Z122" s="20" t="s">
        <v>36</v>
      </c>
      <c r="AA122" s="20" t="s">
        <v>37</v>
      </c>
      <c r="AB122" s="23" t="s">
        <v>39</v>
      </c>
      <c r="AC122" s="23" t="s">
        <v>40</v>
      </c>
      <c r="AD122" s="23" t="s">
        <v>41</v>
      </c>
      <c r="AE122" s="23" t="s">
        <v>42</v>
      </c>
      <c r="AF122" s="23" t="s">
        <v>53</v>
      </c>
      <c r="AG122" s="20" t="s">
        <v>32</v>
      </c>
      <c r="AH122" s="23" t="s">
        <v>51</v>
      </c>
      <c r="AI122" s="23" t="s">
        <v>52</v>
      </c>
      <c r="AK122" s="38" t="s">
        <v>30</v>
      </c>
      <c r="AN122" s="20" t="s">
        <v>32</v>
      </c>
      <c r="AO122" s="20" t="s">
        <v>33</v>
      </c>
      <c r="AP122" s="20" t="s">
        <v>34</v>
      </c>
      <c r="AQ122" s="20" t="s">
        <v>35</v>
      </c>
      <c r="AR122" s="20" t="s">
        <v>36</v>
      </c>
      <c r="AS122" s="20" t="s">
        <v>37</v>
      </c>
      <c r="AT122" s="23" t="s">
        <v>39</v>
      </c>
      <c r="AU122" s="23" t="s">
        <v>40</v>
      </c>
      <c r="AV122" s="23" t="s">
        <v>41</v>
      </c>
      <c r="AW122" s="23" t="s">
        <v>42</v>
      </c>
      <c r="AX122" s="23" t="s">
        <v>53</v>
      </c>
      <c r="AY122" s="20" t="s">
        <v>32</v>
      </c>
      <c r="AZ122" s="23" t="s">
        <v>51</v>
      </c>
      <c r="BA122" s="23" t="s">
        <v>52</v>
      </c>
      <c r="BC122" s="38" t="s">
        <v>30</v>
      </c>
      <c r="BF122" s="20" t="s">
        <v>32</v>
      </c>
      <c r="BG122" s="20" t="s">
        <v>33</v>
      </c>
      <c r="BH122" s="20" t="s">
        <v>34</v>
      </c>
      <c r="BI122" s="20" t="s">
        <v>35</v>
      </c>
      <c r="BJ122" s="20" t="s">
        <v>36</v>
      </c>
      <c r="BK122" s="20" t="s">
        <v>37</v>
      </c>
      <c r="BL122" s="23" t="s">
        <v>39</v>
      </c>
      <c r="BM122" s="23" t="s">
        <v>40</v>
      </c>
      <c r="BN122" s="23" t="s">
        <v>41</v>
      </c>
      <c r="BO122" s="23" t="s">
        <v>42</v>
      </c>
      <c r="BP122" s="23" t="s">
        <v>53</v>
      </c>
      <c r="BQ122" s="20" t="s">
        <v>32</v>
      </c>
      <c r="BR122" s="23" t="s">
        <v>51</v>
      </c>
      <c r="BS122" s="23" t="s">
        <v>52</v>
      </c>
      <c r="BU122" s="38" t="s">
        <v>30</v>
      </c>
      <c r="BX122" s="20" t="s">
        <v>32</v>
      </c>
      <c r="BY122" s="20" t="s">
        <v>33</v>
      </c>
      <c r="BZ122" s="20" t="s">
        <v>34</v>
      </c>
      <c r="CA122" s="20" t="s">
        <v>35</v>
      </c>
      <c r="CB122" s="20" t="s">
        <v>36</v>
      </c>
      <c r="CC122" s="20" t="s">
        <v>37</v>
      </c>
      <c r="CD122" s="23" t="s">
        <v>39</v>
      </c>
      <c r="CE122" s="23" t="s">
        <v>40</v>
      </c>
      <c r="CF122" s="23" t="s">
        <v>41</v>
      </c>
      <c r="CG122" s="23" t="s">
        <v>42</v>
      </c>
      <c r="CH122" s="23" t="s">
        <v>53</v>
      </c>
      <c r="CI122" s="20" t="s">
        <v>32</v>
      </c>
      <c r="CJ122" s="23" t="s">
        <v>51</v>
      </c>
      <c r="CK122" s="23" t="s">
        <v>52</v>
      </c>
      <c r="CM122" s="38" t="s">
        <v>30</v>
      </c>
      <c r="CP122" s="20" t="s">
        <v>32</v>
      </c>
      <c r="CQ122" s="20" t="s">
        <v>33</v>
      </c>
      <c r="CR122" s="20" t="s">
        <v>34</v>
      </c>
      <c r="CS122" s="20" t="s">
        <v>35</v>
      </c>
      <c r="CT122" s="20" t="s">
        <v>36</v>
      </c>
      <c r="CU122" s="20" t="s">
        <v>37</v>
      </c>
      <c r="CV122" s="23" t="s">
        <v>39</v>
      </c>
      <c r="CW122" s="23" t="s">
        <v>40</v>
      </c>
      <c r="CX122" s="23" t="s">
        <v>41</v>
      </c>
      <c r="CY122" s="23" t="s">
        <v>42</v>
      </c>
      <c r="CZ122" s="23" t="s">
        <v>53</v>
      </c>
      <c r="DA122" s="20" t="s">
        <v>32</v>
      </c>
      <c r="DB122" s="23" t="s">
        <v>51</v>
      </c>
      <c r="DC122" s="23" t="s">
        <v>52</v>
      </c>
      <c r="DE122" s="38" t="s">
        <v>30</v>
      </c>
      <c r="DH122" s="20" t="s">
        <v>32</v>
      </c>
      <c r="DI122" s="20" t="s">
        <v>33</v>
      </c>
      <c r="DJ122" s="20" t="s">
        <v>34</v>
      </c>
      <c r="DK122" s="20" t="s">
        <v>35</v>
      </c>
      <c r="DL122" s="20" t="s">
        <v>36</v>
      </c>
      <c r="DM122" s="20" t="s">
        <v>37</v>
      </c>
      <c r="DN122" s="23" t="s">
        <v>39</v>
      </c>
      <c r="DO122" s="23" t="s">
        <v>40</v>
      </c>
      <c r="DP122" s="23" t="s">
        <v>41</v>
      </c>
      <c r="DQ122" s="23" t="s">
        <v>42</v>
      </c>
      <c r="DR122" s="23" t="s">
        <v>53</v>
      </c>
      <c r="DS122" s="20" t="s">
        <v>32</v>
      </c>
      <c r="DT122" s="23" t="s">
        <v>51</v>
      </c>
      <c r="DU122" s="23" t="s">
        <v>52</v>
      </c>
    </row>
    <row r="123" spans="1:126" x14ac:dyDescent="0.35">
      <c r="A123" s="8" t="s">
        <v>31</v>
      </c>
      <c r="B123" s="8">
        <f>($H$2-B117)*4+1</f>
        <v>13</v>
      </c>
      <c r="C123" s="8" t="s">
        <v>11</v>
      </c>
      <c r="D123" s="6">
        <f ca="1">INDEX(E$7:E$30,B123,1)</f>
        <v>-21.196999999999999</v>
      </c>
      <c r="E123" s="6">
        <f ca="1">INDEX(F$7:F$30,B123,1)</f>
        <v>-12.989000000000001</v>
      </c>
      <c r="F123" s="6">
        <f ca="1">INDEX(G$7:G$30,B123,1)</f>
        <v>18.25</v>
      </c>
      <c r="G123" s="6">
        <f ca="1">INDEX(H$7:H$30,B123,1)</f>
        <v>2.1949999999999998</v>
      </c>
      <c r="H123" s="6">
        <f ca="1">INDEX(I$7:I$30,B123,1)</f>
        <v>0.25</v>
      </c>
      <c r="I123" s="6">
        <f ca="1">INDEX(J$7:J$30,B123,1)</f>
        <v>0.36799999999999999</v>
      </c>
      <c r="J123" s="24">
        <f ca="1">(ABS(F123)+ABS(H123))*SIGN(F123)</f>
        <v>18.5</v>
      </c>
      <c r="K123" s="24">
        <f ca="1">(ABS(G123)+ABS(I123))*SIGN(G123)</f>
        <v>2.5629999999999997</v>
      </c>
      <c r="L123" s="24">
        <f ca="1">(ABS(J123)+0.3*ABS(K123))*SIGN(J123)</f>
        <v>19.268899999999999</v>
      </c>
      <c r="M123" s="24">
        <f t="shared" ref="M123:M126" ca="1" si="350">(ABS(K123)+0.3*ABS(J123))*SIGN(K123)</f>
        <v>8.1129999999999995</v>
      </c>
      <c r="N123" s="24">
        <f ca="1">IF($C$2&lt;=$C$3,L123,M123)</f>
        <v>19.268899999999999</v>
      </c>
      <c r="O123" s="48">
        <f ca="1">D123</f>
        <v>-21.196999999999999</v>
      </c>
      <c r="P123" s="48">
        <f ca="1">E123+N123</f>
        <v>6.2798999999999978</v>
      </c>
      <c r="Q123" s="48">
        <f ca="1">E123-N123</f>
        <v>-32.257899999999999</v>
      </c>
      <c r="S123" s="39" t="s">
        <v>31</v>
      </c>
      <c r="T123" s="8">
        <f>($H$2-T117)*4+1</f>
        <v>13</v>
      </c>
      <c r="U123" s="8" t="s">
        <v>11</v>
      </c>
      <c r="V123" s="6">
        <f ca="1">INDEX(W$7:W$30,T123,1)</f>
        <v>-14.901</v>
      </c>
      <c r="W123" s="6">
        <f ca="1">INDEX(X$7:X$30,T123,1)</f>
        <v>-9.1310000000000002</v>
      </c>
      <c r="X123" s="6">
        <f ca="1">INDEX(Y$7:Y$30,T123,1)</f>
        <v>20.673999999999999</v>
      </c>
      <c r="Y123" s="6">
        <f ca="1">INDEX(Z$7:Z$30,T123,1)</f>
        <v>2.4860000000000002</v>
      </c>
      <c r="Z123" s="6">
        <f ca="1">INDEX(AA$7:AA$30,T123,1)</f>
        <v>0.28399999999999997</v>
      </c>
      <c r="AA123" s="6">
        <f ca="1">INDEX(AB$7:AB$30,T123,1)</f>
        <v>0.41799999999999998</v>
      </c>
      <c r="AB123" s="24">
        <f ca="1">(ABS(X123)+ABS(Z123))*SIGN(X123)</f>
        <v>20.957999999999998</v>
      </c>
      <c r="AC123" s="24">
        <f ca="1">(ABS(Y123)+ABS(AA123))*SIGN(Y123)</f>
        <v>2.9040000000000004</v>
      </c>
      <c r="AD123" s="24">
        <f ca="1">(ABS(AB123)+0.3*ABS(AC123))*SIGN(AB123)</f>
        <v>21.8292</v>
      </c>
      <c r="AE123" s="24">
        <f t="shared" ref="AE123:AE126" ca="1" si="351">(ABS(AC123)+0.3*ABS(AB123))*SIGN(AC123)</f>
        <v>9.1913999999999998</v>
      </c>
      <c r="AF123" s="24">
        <f ca="1">IF($C$2&lt;=$C$3,AD123,AE123)</f>
        <v>21.8292</v>
      </c>
      <c r="AG123" s="48">
        <f ca="1">V123</f>
        <v>-14.901</v>
      </c>
      <c r="AH123" s="48">
        <f ca="1">W123+AF123</f>
        <v>12.6982</v>
      </c>
      <c r="AI123" s="48">
        <f ca="1">W123-AF123</f>
        <v>-30.9602</v>
      </c>
      <c r="AK123" s="39" t="s">
        <v>31</v>
      </c>
      <c r="AL123" s="8">
        <f>($H$2-AL117)*4+1</f>
        <v>13</v>
      </c>
      <c r="AM123" s="8" t="s">
        <v>11</v>
      </c>
      <c r="AN123" s="6">
        <f ca="1">INDEX(AO$7:AO$30,AL123,1)</f>
        <v>-27.13</v>
      </c>
      <c r="AO123" s="6">
        <f ca="1">INDEX(AP$7:AP$30,AL123,1)</f>
        <v>-16.334</v>
      </c>
      <c r="AP123" s="6">
        <f ca="1">INDEX(AQ$7:AQ$30,AL123,1)</f>
        <v>22.51</v>
      </c>
      <c r="AQ123" s="6">
        <f ca="1">INDEX(AR$7:AR$30,AL123,1)</f>
        <v>2.702</v>
      </c>
      <c r="AR123" s="6">
        <f ca="1">INDEX(AS$7:AS$30,AL123,1)</f>
        <v>0.31</v>
      </c>
      <c r="AS123" s="6">
        <f ca="1">INDEX(AT$7:AT$30,AL123,1)</f>
        <v>0.45600000000000002</v>
      </c>
      <c r="AT123" s="24">
        <f ca="1">(ABS(AP123)+ABS(AR123))*SIGN(AP123)</f>
        <v>22.82</v>
      </c>
      <c r="AU123" s="24">
        <f ca="1">(ABS(AQ123)+ABS(AS123))*SIGN(AQ123)</f>
        <v>3.1579999999999999</v>
      </c>
      <c r="AV123" s="24">
        <f ca="1">(ABS(AT123)+0.3*ABS(AU123))*SIGN(AT123)</f>
        <v>23.767399999999999</v>
      </c>
      <c r="AW123" s="24">
        <f t="shared" ref="AW123:AW126" ca="1" si="352">(ABS(AU123)+0.3*ABS(AT123))*SIGN(AU123)</f>
        <v>10.004</v>
      </c>
      <c r="AX123" s="24">
        <f ca="1">IF($C$2&lt;=$C$3,AV123,AW123)</f>
        <v>23.767399999999999</v>
      </c>
      <c r="AY123" s="48">
        <f ca="1">AN123</f>
        <v>-27.13</v>
      </c>
      <c r="AZ123" s="48">
        <f ca="1">AO123+AX123</f>
        <v>7.4333999999999989</v>
      </c>
      <c r="BA123" s="48">
        <f ca="1">AO123-AX123</f>
        <v>-40.101399999999998</v>
      </c>
      <c r="BC123" s="39" t="s">
        <v>31</v>
      </c>
      <c r="BD123" s="8">
        <f>($H$2-BD117)*4+1</f>
        <v>13</v>
      </c>
      <c r="BE123" s="8" t="s">
        <v>11</v>
      </c>
      <c r="BF123" s="6">
        <f ca="1">INDEX(BG$7:BG$30,BD123,1)</f>
        <v>-43.548000000000002</v>
      </c>
      <c r="BG123" s="6">
        <f ca="1">INDEX(BH$7:BH$30,BD123,1)</f>
        <v>-26.050999999999998</v>
      </c>
      <c r="BH123" s="6">
        <f ca="1">INDEX(BI$7:BI$30,BD123,1)</f>
        <v>113.574</v>
      </c>
      <c r="BI123" s="6">
        <f ca="1">INDEX(BJ$7:BJ$30,BD123,1)</f>
        <v>13.680999999999999</v>
      </c>
      <c r="BJ123" s="6">
        <f ca="1">INDEX(BK$7:BK$30,BD123,1)</f>
        <v>1.573</v>
      </c>
      <c r="BK123" s="6">
        <f ca="1">INDEX(BL$7:BL$30,BD123,1)</f>
        <v>2.3149999999999999</v>
      </c>
      <c r="BL123" s="24">
        <f ca="1">(ABS(BH123)+ABS(BJ123))*SIGN(BH123)</f>
        <v>115.14699999999999</v>
      </c>
      <c r="BM123" s="24">
        <f ca="1">(ABS(BI123)+ABS(BK123))*SIGN(BI123)</f>
        <v>15.995999999999999</v>
      </c>
      <c r="BN123" s="24">
        <f ca="1">(ABS(BL123)+0.3*ABS(BM123))*SIGN(BL123)</f>
        <v>119.94579999999999</v>
      </c>
      <c r="BO123" s="24">
        <f t="shared" ref="BO123:BO126" ca="1" si="353">(ABS(BM123)+0.3*ABS(BL123))*SIGN(BM123)</f>
        <v>50.540099999999995</v>
      </c>
      <c r="BP123" s="24">
        <f ca="1">IF($C$2&lt;=$C$3,BN123,BO123)</f>
        <v>119.94579999999999</v>
      </c>
      <c r="BQ123" s="48">
        <f ca="1">BF123</f>
        <v>-43.548000000000002</v>
      </c>
      <c r="BR123" s="48">
        <f ca="1">BG123+BP123</f>
        <v>93.894799999999989</v>
      </c>
      <c r="BS123" s="48">
        <f ca="1">BG123-BP123</f>
        <v>-145.99679999999998</v>
      </c>
      <c r="BU123" s="39" t="s">
        <v>31</v>
      </c>
      <c r="BV123" s="8">
        <f>($H$2-BV117)*4+1</f>
        <v>13</v>
      </c>
      <c r="BW123" s="8" t="s">
        <v>11</v>
      </c>
      <c r="BX123" s="6">
        <f ca="1">INDEX(BY$7:BY$30,BV123,1)</f>
        <v>-73.701999999999998</v>
      </c>
      <c r="BY123" s="6">
        <f ca="1">INDEX(BZ$7:BZ$30,BV123,1)</f>
        <v>-44.167000000000002</v>
      </c>
      <c r="BZ123" s="6">
        <f ca="1">INDEX(CA$7:CA$30,BV123,1)</f>
        <v>164.529</v>
      </c>
      <c r="CA123" s="6">
        <f ca="1">INDEX(CB$7:CB$30,BV123,1)</f>
        <v>19.786000000000001</v>
      </c>
      <c r="CB123" s="6">
        <f ca="1">INDEX(CC$7:CC$30,BV123,1)</f>
        <v>2.2669999999999999</v>
      </c>
      <c r="CC123" s="6">
        <f ca="1">INDEX(CD$7:CD$30,BV123,1)</f>
        <v>3.335</v>
      </c>
      <c r="CD123" s="24">
        <f ca="1">(ABS(BZ123)+ABS(CB123))*SIGN(BZ123)</f>
        <v>166.79599999999999</v>
      </c>
      <c r="CE123" s="24">
        <f ca="1">(ABS(CA123)+ABS(CC123))*SIGN(CA123)</f>
        <v>23.121000000000002</v>
      </c>
      <c r="CF123" s="24">
        <f ca="1">(ABS(CD123)+0.3*ABS(CE123))*SIGN(CD123)</f>
        <v>173.73229999999998</v>
      </c>
      <c r="CG123" s="24">
        <f t="shared" ref="CG123:CG126" ca="1" si="354">(ABS(CE123)+0.3*ABS(CD123))*SIGN(CE123)</f>
        <v>73.15979999999999</v>
      </c>
      <c r="CH123" s="24">
        <f ca="1">IF($C$2&lt;=$C$3,CF123,CG123)</f>
        <v>173.73229999999998</v>
      </c>
      <c r="CI123" s="48">
        <f ca="1">BX123</f>
        <v>-73.701999999999998</v>
      </c>
      <c r="CJ123" s="48">
        <f ca="1">BY123+CH123</f>
        <v>129.56529999999998</v>
      </c>
      <c r="CK123" s="48">
        <f ca="1">BY123-CH123</f>
        <v>-217.89929999999998</v>
      </c>
      <c r="CM123" s="39" t="s">
        <v>31</v>
      </c>
      <c r="CN123" s="8">
        <f>($H$2-CN117)*4+1</f>
        <v>13</v>
      </c>
      <c r="CO123" s="8" t="s">
        <v>11</v>
      </c>
      <c r="CP123" s="6">
        <f ca="1">INDEX(CQ$7:CQ$30,CN123,1)</f>
        <v>-44.076000000000001</v>
      </c>
      <c r="CQ123" s="6">
        <f ca="1">INDEX(CR$7:CR$30,CN123,1)</f>
        <v>-26.471</v>
      </c>
      <c r="CR123" s="6">
        <f ca="1">INDEX(CS$7:CS$30,CN123,1)</f>
        <v>148.196</v>
      </c>
      <c r="CS123" s="6">
        <f ca="1">INDEX(CT$7:CT$30,CN123,1)</f>
        <v>17.844999999999999</v>
      </c>
      <c r="CT123" s="6">
        <f ca="1">INDEX(CU$7:CU$30,CN123,1)</f>
        <v>2.0449999999999999</v>
      </c>
      <c r="CU123" s="6">
        <f ca="1">INDEX(CV$7:CV$30,CN123,1)</f>
        <v>3.0089999999999999</v>
      </c>
      <c r="CV123" s="24">
        <f ca="1">(ABS(CR123)+ABS(CT123))*SIGN(CR123)</f>
        <v>150.24099999999999</v>
      </c>
      <c r="CW123" s="24">
        <f ca="1">(ABS(CS123)+ABS(CU123))*SIGN(CS123)</f>
        <v>20.853999999999999</v>
      </c>
      <c r="CX123" s="24">
        <f ca="1">(ABS(CV123)+0.3*ABS(CW123))*SIGN(CV123)</f>
        <v>156.49719999999999</v>
      </c>
      <c r="CY123" s="24">
        <f t="shared" ref="CY123:CY126" ca="1" si="355">(ABS(CW123)+0.3*ABS(CV123))*SIGN(CW123)</f>
        <v>65.926299999999998</v>
      </c>
      <c r="CZ123" s="24">
        <f ca="1">IF($C$2&lt;=$C$3,CX123,CY123)</f>
        <v>156.49719999999999</v>
      </c>
      <c r="DA123" s="48">
        <f ca="1">CP123</f>
        <v>-44.076000000000001</v>
      </c>
      <c r="DB123" s="48">
        <f ca="1">CQ123+CZ123</f>
        <v>130.02619999999999</v>
      </c>
      <c r="DC123" s="48">
        <f ca="1">CQ123-CZ123</f>
        <v>-182.9682</v>
      </c>
      <c r="DE123" s="39" t="s">
        <v>31</v>
      </c>
      <c r="DF123" s="8">
        <f>($H$2-DF117)*4+1</f>
        <v>13</v>
      </c>
      <c r="DG123" s="8" t="s">
        <v>11</v>
      </c>
      <c r="DH123" s="6">
        <f ca="1">INDEX(DI$7:DI$30,DF123,1)</f>
        <v>-44.076000000000001</v>
      </c>
      <c r="DI123" s="6">
        <f ca="1">INDEX(DJ$7:DJ$30,DF123,1)</f>
        <v>-26.471</v>
      </c>
      <c r="DJ123" s="6">
        <f ca="1">INDEX(DK$7:DK$30,DF123,1)</f>
        <v>148.196</v>
      </c>
      <c r="DK123" s="6">
        <f ca="1">INDEX(DL$7:DL$30,DF123,1)</f>
        <v>17.844999999999999</v>
      </c>
      <c r="DL123" s="6">
        <f ca="1">INDEX(DM$7:DM$30,DF123,1)</f>
        <v>2.0449999999999999</v>
      </c>
      <c r="DM123" s="6">
        <f ca="1">INDEX(DN$7:DN$30,DF123,1)</f>
        <v>3.0089999999999999</v>
      </c>
      <c r="DN123" s="24">
        <f ca="1">(ABS(DJ123)+ABS(DL123))*SIGN(DJ123)</f>
        <v>150.24099999999999</v>
      </c>
      <c r="DO123" s="24">
        <f ca="1">(ABS(DK123)+ABS(DM123))*SIGN(DK123)</f>
        <v>20.853999999999999</v>
      </c>
      <c r="DP123" s="24">
        <f ca="1">(ABS(DN123)+0.3*ABS(DO123))*SIGN(DN123)</f>
        <v>156.49719999999999</v>
      </c>
      <c r="DQ123" s="24">
        <f t="shared" ref="DQ123:DQ126" ca="1" si="356">(ABS(DO123)+0.3*ABS(DN123))*SIGN(DO123)</f>
        <v>65.926299999999998</v>
      </c>
      <c r="DR123" s="24">
        <f ca="1">IF($C$2&lt;=$C$3,DP123,DQ123)</f>
        <v>156.49719999999999</v>
      </c>
      <c r="DS123" s="48">
        <f ca="1">DH123</f>
        <v>-44.076000000000001</v>
      </c>
      <c r="DT123" s="48">
        <f ca="1">DI123+DR123</f>
        <v>130.02619999999999</v>
      </c>
      <c r="DU123" s="48">
        <f ca="1">DI123-DR123</f>
        <v>-182.9682</v>
      </c>
    </row>
    <row r="124" spans="1:126" x14ac:dyDescent="0.35">
      <c r="B124" s="8">
        <f>B123+1</f>
        <v>14</v>
      </c>
      <c r="C124" s="8" t="s">
        <v>10</v>
      </c>
      <c r="D124" s="6">
        <f ca="1">INDEX(E$7:E$30,B124,1)</f>
        <v>-22.393999999999998</v>
      </c>
      <c r="E124" s="6">
        <f ca="1">INDEX(F$7:F$30,B124,1)</f>
        <v>-13.72</v>
      </c>
      <c r="F124" s="6">
        <f ca="1">INDEX(G$7:G$30,B124,1)</f>
        <v>-17.54</v>
      </c>
      <c r="G124" s="6">
        <f ca="1">INDEX(H$7:H$30,B124,1)</f>
        <v>-2.109</v>
      </c>
      <c r="H124" s="6">
        <f ca="1">INDEX(I$7:I$30,B124,1)</f>
        <v>-0.24099999999999999</v>
      </c>
      <c r="I124" s="6">
        <f ca="1">INDEX(J$7:J$30,B124,1)</f>
        <v>-0.35399999999999998</v>
      </c>
      <c r="J124" s="24">
        <f t="shared" ref="J124:K126" ca="1" si="357">(ABS(F124)+ABS(H124))*SIGN(F124)</f>
        <v>-17.780999999999999</v>
      </c>
      <c r="K124" s="24">
        <f t="shared" ca="1" si="357"/>
        <v>-2.4630000000000001</v>
      </c>
      <c r="L124" s="24">
        <f t="shared" ref="L124:L126" ca="1" si="358">(ABS(J124)+0.3*ABS(K124))*SIGN(J124)</f>
        <v>-18.5199</v>
      </c>
      <c r="M124" s="24">
        <f t="shared" ca="1" si="350"/>
        <v>-7.7972999999999999</v>
      </c>
      <c r="N124" s="24">
        <f ca="1">IF($C$2&lt;=$C$3,L124,M124)</f>
        <v>-18.5199</v>
      </c>
      <c r="O124" s="48">
        <f t="shared" ref="O124:O126" ca="1" si="359">D124</f>
        <v>-22.393999999999998</v>
      </c>
      <c r="P124" s="48">
        <f t="shared" ref="P124:P126" ca="1" si="360">E124+N124</f>
        <v>-32.239899999999999</v>
      </c>
      <c r="Q124" s="48">
        <f t="shared" ref="Q124:Q126" ca="1" si="361">E124-N124</f>
        <v>4.7998999999999992</v>
      </c>
      <c r="S124" s="38"/>
      <c r="T124" s="8">
        <f>T123+1</f>
        <v>14</v>
      </c>
      <c r="U124" s="8" t="s">
        <v>10</v>
      </c>
      <c r="V124" s="6">
        <f ca="1">INDEX(W$7:W$30,T124,1)</f>
        <v>-15.106</v>
      </c>
      <c r="W124" s="6">
        <f ca="1">INDEX(X$7:X$30,T124,1)</f>
        <v>-9.2420000000000009</v>
      </c>
      <c r="X124" s="6">
        <f ca="1">INDEX(Y$7:Y$30,T124,1)</f>
        <v>-20.437999999999999</v>
      </c>
      <c r="Y124" s="6">
        <f ca="1">INDEX(Z$7:Z$30,T124,1)</f>
        <v>-2.4580000000000002</v>
      </c>
      <c r="Z124" s="6">
        <f ca="1">INDEX(AA$7:AA$30,T124,1)</f>
        <v>-0.28100000000000003</v>
      </c>
      <c r="AA124" s="6">
        <f ca="1">INDEX(AB$7:AB$30,T124,1)</f>
        <v>-0.41299999999999998</v>
      </c>
      <c r="AB124" s="24">
        <f t="shared" ref="AB124:AC126" ca="1" si="362">(ABS(X124)+ABS(Z124))*SIGN(X124)</f>
        <v>-20.718999999999998</v>
      </c>
      <c r="AC124" s="24">
        <f t="shared" ca="1" si="362"/>
        <v>-2.871</v>
      </c>
      <c r="AD124" s="24">
        <f t="shared" ref="AD124:AD126" ca="1" si="363">(ABS(AB124)+0.3*ABS(AC124))*SIGN(AB124)</f>
        <v>-21.580299999999998</v>
      </c>
      <c r="AE124" s="24">
        <f t="shared" ca="1" si="351"/>
        <v>-9.0866999999999987</v>
      </c>
      <c r="AF124" s="24">
        <f ca="1">IF($C$2&lt;=$C$3,AD124,AE124)</f>
        <v>-21.580299999999998</v>
      </c>
      <c r="AG124" s="48">
        <f t="shared" ref="AG124:AG126" ca="1" si="364">V124</f>
        <v>-15.106</v>
      </c>
      <c r="AH124" s="48">
        <f t="shared" ref="AH124:AH126" ca="1" si="365">W124+AF124</f>
        <v>-30.822299999999998</v>
      </c>
      <c r="AI124" s="48">
        <f t="shared" ref="AI124:AI126" ca="1" si="366">W124-AF124</f>
        <v>12.338299999999997</v>
      </c>
      <c r="AK124" s="38"/>
      <c r="AL124" s="8">
        <f>AL123+1</f>
        <v>14</v>
      </c>
      <c r="AM124" s="8" t="s">
        <v>10</v>
      </c>
      <c r="AN124" s="6">
        <f ca="1">INDEX(AO$7:AO$30,AL124,1)</f>
        <v>-26.948</v>
      </c>
      <c r="AO124" s="6">
        <f ca="1">INDEX(AP$7:AP$30,AL124,1)</f>
        <v>-16.238</v>
      </c>
      <c r="AP124" s="6">
        <f ca="1">INDEX(AQ$7:AQ$30,AL124,1)</f>
        <v>-17.251999999999999</v>
      </c>
      <c r="AQ124" s="6">
        <f ca="1">INDEX(AR$7:AR$30,AL124,1)</f>
        <v>-2.069</v>
      </c>
      <c r="AR124" s="6">
        <f ca="1">INDEX(AS$7:AS$30,AL124,1)</f>
        <v>-0.23899999999999999</v>
      </c>
      <c r="AS124" s="6">
        <f ca="1">INDEX(AT$7:AT$30,AL124,1)</f>
        <v>-0.35099999999999998</v>
      </c>
      <c r="AT124" s="24">
        <f t="shared" ref="AT124:AU126" ca="1" si="367">(ABS(AP124)+ABS(AR124))*SIGN(AP124)</f>
        <v>-17.491</v>
      </c>
      <c r="AU124" s="24">
        <f t="shared" ca="1" si="367"/>
        <v>-2.42</v>
      </c>
      <c r="AV124" s="24">
        <f t="shared" ref="AV124:AV126" ca="1" si="368">(ABS(AT124)+0.3*ABS(AU124))*SIGN(AT124)</f>
        <v>-18.216999999999999</v>
      </c>
      <c r="AW124" s="24">
        <f t="shared" ca="1" si="352"/>
        <v>-7.6673</v>
      </c>
      <c r="AX124" s="24">
        <f ca="1">IF($C$2&lt;=$C$3,AV124,AW124)</f>
        <v>-18.216999999999999</v>
      </c>
      <c r="AY124" s="48">
        <f t="shared" ref="AY124:AY126" ca="1" si="369">AN124</f>
        <v>-26.948</v>
      </c>
      <c r="AZ124" s="48">
        <f t="shared" ref="AZ124:AZ126" ca="1" si="370">AO124+AX124</f>
        <v>-34.454999999999998</v>
      </c>
      <c r="BA124" s="48">
        <f t="shared" ref="BA124:BA126" ca="1" si="371">AO124-AX124</f>
        <v>1.9789999999999992</v>
      </c>
      <c r="BC124" s="38"/>
      <c r="BD124" s="8">
        <f>BD123+1</f>
        <v>14</v>
      </c>
      <c r="BE124" s="8" t="s">
        <v>10</v>
      </c>
      <c r="BF124" s="6">
        <f ca="1">INDEX(BG$7:BG$30,BD124,1)</f>
        <v>-40.546999999999997</v>
      </c>
      <c r="BG124" s="6">
        <f ca="1">INDEX(BH$7:BH$30,BD124,1)</f>
        <v>-24.425999999999998</v>
      </c>
      <c r="BH124" s="6">
        <f ca="1">INDEX(BI$7:BI$30,BD124,1)</f>
        <v>-154.846</v>
      </c>
      <c r="BI124" s="6">
        <f ca="1">INDEX(BJ$7:BJ$30,BD124,1)</f>
        <v>-18.651</v>
      </c>
      <c r="BJ124" s="6">
        <f ca="1">INDEX(BK$7:BK$30,BD124,1)</f>
        <v>-2.137</v>
      </c>
      <c r="BK124" s="6">
        <f ca="1">INDEX(BL$7:BL$30,BD124,1)</f>
        <v>-3.1440000000000001</v>
      </c>
      <c r="BL124" s="24">
        <f t="shared" ref="BL124:BM126" ca="1" si="372">(ABS(BH124)+ABS(BJ124))*SIGN(BH124)</f>
        <v>-156.983</v>
      </c>
      <c r="BM124" s="24">
        <f t="shared" ca="1" si="372"/>
        <v>-21.795000000000002</v>
      </c>
      <c r="BN124" s="24">
        <f t="shared" ref="BN124:BN126" ca="1" si="373">(ABS(BL124)+0.3*ABS(BM124))*SIGN(BL124)</f>
        <v>-163.5215</v>
      </c>
      <c r="BO124" s="24">
        <f t="shared" ca="1" si="353"/>
        <v>-68.889900000000011</v>
      </c>
      <c r="BP124" s="24">
        <f ca="1">IF($C$2&lt;=$C$3,BN124,BO124)</f>
        <v>-163.5215</v>
      </c>
      <c r="BQ124" s="48">
        <f t="shared" ref="BQ124:BQ126" ca="1" si="374">BF124</f>
        <v>-40.546999999999997</v>
      </c>
      <c r="BR124" s="48">
        <f t="shared" ref="BR124:BR126" ca="1" si="375">BG124+BP124</f>
        <v>-187.94749999999999</v>
      </c>
      <c r="BS124" s="48">
        <f t="shared" ref="BS124:BS126" ca="1" si="376">BG124-BP124</f>
        <v>139.09550000000002</v>
      </c>
      <c r="BU124" s="38"/>
      <c r="BV124" s="8">
        <f>BV123+1</f>
        <v>14</v>
      </c>
      <c r="BW124" s="8" t="s">
        <v>10</v>
      </c>
      <c r="BX124" s="6">
        <f ca="1">INDEX(BY$7:BY$30,BV124,1)</f>
        <v>-76.260999999999996</v>
      </c>
      <c r="BY124" s="6">
        <f ca="1">INDEX(BZ$7:BZ$30,BV124,1)</f>
        <v>-45.747999999999998</v>
      </c>
      <c r="BZ124" s="6">
        <f ca="1">INDEX(CA$7:CA$30,BV124,1)</f>
        <v>-165.01400000000001</v>
      </c>
      <c r="CA124" s="6">
        <f ca="1">INDEX(CB$7:CB$30,BV124,1)</f>
        <v>-19.844999999999999</v>
      </c>
      <c r="CB124" s="6">
        <f ca="1">INDEX(CC$7:CC$30,BV124,1)</f>
        <v>-2.274</v>
      </c>
      <c r="CC124" s="6">
        <f ca="1">INDEX(CD$7:CD$30,BV124,1)</f>
        <v>-3.3450000000000002</v>
      </c>
      <c r="CD124" s="24">
        <f t="shared" ref="CD124:CE126" ca="1" si="377">(ABS(BZ124)+ABS(CB124))*SIGN(BZ124)</f>
        <v>-167.28800000000001</v>
      </c>
      <c r="CE124" s="24">
        <f t="shared" ca="1" si="377"/>
        <v>-23.189999999999998</v>
      </c>
      <c r="CF124" s="24">
        <f t="shared" ref="CF124:CF126" ca="1" si="378">(ABS(CD124)+0.3*ABS(CE124))*SIGN(CD124)</f>
        <v>-174.245</v>
      </c>
      <c r="CG124" s="24">
        <f t="shared" ca="1" si="354"/>
        <v>-73.37639999999999</v>
      </c>
      <c r="CH124" s="24">
        <f ca="1">IF($C$2&lt;=$C$3,CF124,CG124)</f>
        <v>-174.245</v>
      </c>
      <c r="CI124" s="48">
        <f t="shared" ref="CI124:CI126" ca="1" si="379">BX124</f>
        <v>-76.260999999999996</v>
      </c>
      <c r="CJ124" s="48">
        <f t="shared" ref="CJ124:CJ126" ca="1" si="380">BY124+CH124</f>
        <v>-219.99299999999999</v>
      </c>
      <c r="CK124" s="48">
        <f t="shared" ref="CK124:CK126" ca="1" si="381">BY124-CH124</f>
        <v>128.49700000000001</v>
      </c>
      <c r="CM124" s="38"/>
      <c r="CN124" s="8">
        <f>CN123+1</f>
        <v>14</v>
      </c>
      <c r="CO124" s="8" t="s">
        <v>10</v>
      </c>
      <c r="CP124" s="6">
        <f ca="1">INDEX(CQ$7:CQ$30,CN124,1)</f>
        <v>-48.704000000000001</v>
      </c>
      <c r="CQ124" s="6">
        <f ca="1">INDEX(CR$7:CR$30,CN124,1)</f>
        <v>-29.161999999999999</v>
      </c>
      <c r="CR124" s="6">
        <f ca="1">INDEX(CS$7:CS$30,CN124,1)</f>
        <v>-117.73399999999999</v>
      </c>
      <c r="CS124" s="6">
        <f ca="1">INDEX(CT$7:CT$30,CN124,1)</f>
        <v>-14.176</v>
      </c>
      <c r="CT124" s="6">
        <f ca="1">INDEX(CU$7:CU$30,CN124,1)</f>
        <v>-1.63</v>
      </c>
      <c r="CU124" s="6">
        <f ca="1">INDEX(CV$7:CV$30,CN124,1)</f>
        <v>-2.3980000000000001</v>
      </c>
      <c r="CV124" s="24">
        <f t="shared" ref="CV124:CW126" ca="1" si="382">(ABS(CR124)+ABS(CT124))*SIGN(CR124)</f>
        <v>-119.36399999999999</v>
      </c>
      <c r="CW124" s="24">
        <f t="shared" ca="1" si="382"/>
        <v>-16.574000000000002</v>
      </c>
      <c r="CX124" s="24">
        <f t="shared" ref="CX124:CX126" ca="1" si="383">(ABS(CV124)+0.3*ABS(CW124))*SIGN(CV124)</f>
        <v>-124.33619999999999</v>
      </c>
      <c r="CY124" s="24">
        <f t="shared" ca="1" si="355"/>
        <v>-52.383200000000002</v>
      </c>
      <c r="CZ124" s="24">
        <f ca="1">IF($C$2&lt;=$C$3,CX124,CY124)</f>
        <v>-124.33619999999999</v>
      </c>
      <c r="DA124" s="48">
        <f t="shared" ref="DA124:DA126" ca="1" si="384">CP124</f>
        <v>-48.704000000000001</v>
      </c>
      <c r="DB124" s="48">
        <f t="shared" ref="DB124:DB126" ca="1" si="385">CQ124+CZ124</f>
        <v>-153.4982</v>
      </c>
      <c r="DC124" s="48">
        <f t="shared" ref="DC124:DC126" ca="1" si="386">CQ124-CZ124</f>
        <v>95.174199999999985</v>
      </c>
      <c r="DE124" s="38"/>
      <c r="DF124" s="8">
        <f>DF123+1</f>
        <v>14</v>
      </c>
      <c r="DG124" s="8" t="s">
        <v>10</v>
      </c>
      <c r="DH124" s="6">
        <f ca="1">INDEX(DI$7:DI$30,DF124,1)</f>
        <v>-48.704000000000001</v>
      </c>
      <c r="DI124" s="6">
        <f ca="1">INDEX(DJ$7:DJ$30,DF124,1)</f>
        <v>-29.161999999999999</v>
      </c>
      <c r="DJ124" s="6">
        <f ca="1">INDEX(DK$7:DK$30,DF124,1)</f>
        <v>-117.73399999999999</v>
      </c>
      <c r="DK124" s="6">
        <f ca="1">INDEX(DL$7:DL$30,DF124,1)</f>
        <v>-14.176</v>
      </c>
      <c r="DL124" s="6">
        <f ca="1">INDEX(DM$7:DM$30,DF124,1)</f>
        <v>-1.63</v>
      </c>
      <c r="DM124" s="6">
        <f ca="1">INDEX(DN$7:DN$30,DF124,1)</f>
        <v>-2.3980000000000001</v>
      </c>
      <c r="DN124" s="24">
        <f t="shared" ref="DN124:DO126" ca="1" si="387">(ABS(DJ124)+ABS(DL124))*SIGN(DJ124)</f>
        <v>-119.36399999999999</v>
      </c>
      <c r="DO124" s="24">
        <f t="shared" ca="1" si="387"/>
        <v>-16.574000000000002</v>
      </c>
      <c r="DP124" s="24">
        <f t="shared" ref="DP124:DP126" ca="1" si="388">(ABS(DN124)+0.3*ABS(DO124))*SIGN(DN124)</f>
        <v>-124.33619999999999</v>
      </c>
      <c r="DQ124" s="24">
        <f t="shared" ca="1" si="356"/>
        <v>-52.383200000000002</v>
      </c>
      <c r="DR124" s="24">
        <f ca="1">IF($C$2&lt;=$C$3,DP124,DQ124)</f>
        <v>-124.33619999999999</v>
      </c>
      <c r="DS124" s="48">
        <f t="shared" ref="DS124:DS126" ca="1" si="389">DH124</f>
        <v>-48.704000000000001</v>
      </c>
      <c r="DT124" s="48">
        <f t="shared" ref="DT124:DT126" ca="1" si="390">DI124+DR124</f>
        <v>-153.4982</v>
      </c>
      <c r="DU124" s="48">
        <f t="shared" ref="DU124:DU126" ca="1" si="391">DI124-DR124</f>
        <v>95.174199999999985</v>
      </c>
    </row>
    <row r="125" spans="1:126" x14ac:dyDescent="0.35">
      <c r="B125" s="8">
        <f t="shared" ref="B125:B126" si="392">B124+1</f>
        <v>15</v>
      </c>
      <c r="C125" s="8" t="s">
        <v>9</v>
      </c>
      <c r="D125" s="6">
        <f ca="1">INDEX(E$7:E$30,B125,1)</f>
        <v>28.204000000000001</v>
      </c>
      <c r="E125" s="6">
        <f ca="1">INDEX(F$7:F$30,B125,1)</f>
        <v>17.282</v>
      </c>
      <c r="F125" s="6">
        <f ca="1">INDEX(G$7:G$30,B125,1)</f>
        <v>-7.6150000000000002</v>
      </c>
      <c r="G125" s="6">
        <f ca="1">INDEX(H$7:H$30,B125,1)</f>
        <v>-0.91600000000000004</v>
      </c>
      <c r="H125" s="6">
        <f ca="1">INDEX(I$7:I$30,B125,1)</f>
        <v>-0.105</v>
      </c>
      <c r="I125" s="6">
        <f ca="1">INDEX(J$7:J$30,B125,1)</f>
        <v>-0.154</v>
      </c>
      <c r="J125" s="24">
        <f t="shared" ca="1" si="357"/>
        <v>-7.7200000000000006</v>
      </c>
      <c r="K125" s="24">
        <f t="shared" ca="1" si="357"/>
        <v>-1.07</v>
      </c>
      <c r="L125" s="24">
        <f t="shared" ca="1" si="358"/>
        <v>-8.0410000000000004</v>
      </c>
      <c r="M125" s="24">
        <f t="shared" ca="1" si="350"/>
        <v>-3.3860000000000001</v>
      </c>
      <c r="N125" s="24">
        <f ca="1">IF($C$2&lt;=$C$3,L125,M125)</f>
        <v>-8.0410000000000004</v>
      </c>
      <c r="O125" s="24">
        <f t="shared" ca="1" si="359"/>
        <v>28.204000000000001</v>
      </c>
      <c r="P125" s="24">
        <f t="shared" ca="1" si="360"/>
        <v>9.2409999999999997</v>
      </c>
      <c r="Q125" s="24">
        <f t="shared" ca="1" si="361"/>
        <v>25.323</v>
      </c>
      <c r="S125" s="38"/>
      <c r="T125" s="8">
        <f t="shared" ref="T125:T126" si="393">T124+1</f>
        <v>15</v>
      </c>
      <c r="U125" s="8" t="s">
        <v>9</v>
      </c>
      <c r="V125" s="6">
        <f ca="1">INDEX(W$7:W$30,T125,1)</f>
        <v>22.954999999999998</v>
      </c>
      <c r="W125" s="6">
        <f ca="1">INDEX(X$7:X$30,T125,1)</f>
        <v>14.069000000000001</v>
      </c>
      <c r="X125" s="6">
        <f ca="1">INDEX(Y$7:Y$30,T125,1)</f>
        <v>-10.819000000000001</v>
      </c>
      <c r="Y125" s="6">
        <f ca="1">INDEX(Z$7:Z$30,T125,1)</f>
        <v>-1.3009999999999999</v>
      </c>
      <c r="Z125" s="6">
        <f ca="1">INDEX(AA$7:AA$30,T125,1)</f>
        <v>-0.14899999999999999</v>
      </c>
      <c r="AA125" s="6">
        <f ca="1">INDEX(AB$7:AB$30,T125,1)</f>
        <v>-0.219</v>
      </c>
      <c r="AB125" s="24">
        <f t="shared" ca="1" si="362"/>
        <v>-10.968</v>
      </c>
      <c r="AC125" s="24">
        <f t="shared" ca="1" si="362"/>
        <v>-1.52</v>
      </c>
      <c r="AD125" s="24">
        <f t="shared" ca="1" si="363"/>
        <v>-11.423999999999999</v>
      </c>
      <c r="AE125" s="24">
        <f t="shared" ca="1" si="351"/>
        <v>-4.8103999999999996</v>
      </c>
      <c r="AF125" s="24">
        <f ca="1">IF($C$2&lt;=$C$3,AD125,AE125)</f>
        <v>-11.423999999999999</v>
      </c>
      <c r="AG125" s="24">
        <f t="shared" ca="1" si="364"/>
        <v>22.954999999999998</v>
      </c>
      <c r="AH125" s="24">
        <f t="shared" ca="1" si="365"/>
        <v>2.6450000000000014</v>
      </c>
      <c r="AI125" s="24">
        <f t="shared" ca="1" si="366"/>
        <v>25.493000000000002</v>
      </c>
      <c r="AK125" s="38"/>
      <c r="AL125" s="8">
        <f t="shared" ref="AL125:AL126" si="394">AL124+1</f>
        <v>15</v>
      </c>
      <c r="AM125" s="8" t="s">
        <v>9</v>
      </c>
      <c r="AN125" s="6">
        <f ca="1">INDEX(AO$7:AO$30,AL125,1)</f>
        <v>53.850999999999999</v>
      </c>
      <c r="AO125" s="6">
        <f ca="1">INDEX(AP$7:AP$30,AL125,1)</f>
        <v>32.432000000000002</v>
      </c>
      <c r="AP125" s="6">
        <f ca="1">INDEX(AQ$7:AQ$30,AL125,1)</f>
        <v>-13.254</v>
      </c>
      <c r="AQ125" s="6">
        <f ca="1">INDEX(AR$7:AR$30,AL125,1)</f>
        <v>-1.59</v>
      </c>
      <c r="AR125" s="6">
        <f ca="1">INDEX(AS$7:AS$30,AL125,1)</f>
        <v>-0.183</v>
      </c>
      <c r="AS125" s="6">
        <f ca="1">INDEX(AT$7:AT$30,AL125,1)</f>
        <v>-0.26900000000000002</v>
      </c>
      <c r="AT125" s="24">
        <f t="shared" ca="1" si="367"/>
        <v>-13.436999999999999</v>
      </c>
      <c r="AU125" s="24">
        <f t="shared" ca="1" si="367"/>
        <v>-1.859</v>
      </c>
      <c r="AV125" s="24">
        <f t="shared" ca="1" si="368"/>
        <v>-13.9947</v>
      </c>
      <c r="AW125" s="24">
        <f t="shared" ca="1" si="352"/>
        <v>-5.8900999999999994</v>
      </c>
      <c r="AX125" s="24">
        <f ca="1">IF($C$2&lt;=$C$3,AV125,AW125)</f>
        <v>-13.9947</v>
      </c>
      <c r="AY125" s="24">
        <f t="shared" ca="1" si="369"/>
        <v>53.850999999999999</v>
      </c>
      <c r="AZ125" s="24">
        <f t="shared" ca="1" si="370"/>
        <v>18.4373</v>
      </c>
      <c r="BA125" s="24">
        <f t="shared" ca="1" si="371"/>
        <v>46.426700000000004</v>
      </c>
      <c r="BC125" s="38"/>
      <c r="BD125" s="8">
        <f t="shared" ref="BD125:BD126" si="395">BD124+1</f>
        <v>15</v>
      </c>
      <c r="BE125" s="8" t="s">
        <v>9</v>
      </c>
      <c r="BF125" s="6">
        <f ca="1">INDEX(BG$7:BG$30,BD125,1)</f>
        <v>85.353999999999999</v>
      </c>
      <c r="BG125" s="6">
        <f ca="1">INDEX(BH$7:BH$30,BD125,1)</f>
        <v>51.116</v>
      </c>
      <c r="BH125" s="6">
        <f ca="1">INDEX(BI$7:BI$30,BD125,1)</f>
        <v>-83.881</v>
      </c>
      <c r="BI125" s="6">
        <f ca="1">INDEX(BJ$7:BJ$30,BD125,1)</f>
        <v>-10.103999999999999</v>
      </c>
      <c r="BJ125" s="6">
        <f ca="1">INDEX(BK$7:BK$30,BD125,1)</f>
        <v>-1.1599999999999999</v>
      </c>
      <c r="BK125" s="6">
        <f ca="1">INDEX(BL$7:BL$30,BD125,1)</f>
        <v>-1.706</v>
      </c>
      <c r="BL125" s="24">
        <f t="shared" ca="1" si="372"/>
        <v>-85.040999999999997</v>
      </c>
      <c r="BM125" s="24">
        <f t="shared" ca="1" si="372"/>
        <v>-11.809999999999999</v>
      </c>
      <c r="BN125" s="24">
        <f t="shared" ca="1" si="373"/>
        <v>-88.584000000000003</v>
      </c>
      <c r="BO125" s="24">
        <f t="shared" ca="1" si="353"/>
        <v>-37.322299999999998</v>
      </c>
      <c r="BP125" s="24">
        <f ca="1">IF($C$2&lt;=$C$3,BN125,BO125)</f>
        <v>-88.584000000000003</v>
      </c>
      <c r="BQ125" s="24">
        <f t="shared" ca="1" si="374"/>
        <v>85.353999999999999</v>
      </c>
      <c r="BR125" s="24">
        <f t="shared" ca="1" si="375"/>
        <v>-37.468000000000004</v>
      </c>
      <c r="BS125" s="24">
        <f t="shared" ca="1" si="376"/>
        <v>139.69999999999999</v>
      </c>
      <c r="BU125" s="38"/>
      <c r="BV125" s="8">
        <f t="shared" ref="BV125:BV126" si="396">BV124+1</f>
        <v>15</v>
      </c>
      <c r="BW125" s="8" t="s">
        <v>9</v>
      </c>
      <c r="BX125" s="6">
        <f ca="1">INDEX(BY$7:BY$30,BV125,1)</f>
        <v>110.187</v>
      </c>
      <c r="BY125" s="6">
        <f ca="1">INDEX(BZ$7:BZ$30,BV125,1)</f>
        <v>66.046999999999997</v>
      </c>
      <c r="BZ125" s="6">
        <f ca="1">INDEX(CA$7:CA$30,BV125,1)</f>
        <v>-78.462999999999994</v>
      </c>
      <c r="CA125" s="6">
        <f ca="1">INDEX(CB$7:CB$30,BV125,1)</f>
        <v>-9.4359999999999999</v>
      </c>
      <c r="CB125" s="6">
        <f ca="1">INDEX(CC$7:CC$30,BV125,1)</f>
        <v>-1.081</v>
      </c>
      <c r="CC125" s="6">
        <f ca="1">INDEX(CD$7:CD$30,BV125,1)</f>
        <v>-1.591</v>
      </c>
      <c r="CD125" s="24">
        <f t="shared" ca="1" si="377"/>
        <v>-79.543999999999997</v>
      </c>
      <c r="CE125" s="24">
        <f t="shared" ca="1" si="377"/>
        <v>-11.026999999999999</v>
      </c>
      <c r="CF125" s="24">
        <f t="shared" ca="1" si="378"/>
        <v>-82.852099999999993</v>
      </c>
      <c r="CG125" s="24">
        <f t="shared" ca="1" si="354"/>
        <v>-34.8902</v>
      </c>
      <c r="CH125" s="24">
        <f ca="1">IF($C$2&lt;=$C$3,CF125,CG125)</f>
        <v>-82.852099999999993</v>
      </c>
      <c r="CI125" s="24">
        <f t="shared" ca="1" si="379"/>
        <v>110.187</v>
      </c>
      <c r="CJ125" s="24">
        <f t="shared" ca="1" si="380"/>
        <v>-16.805099999999996</v>
      </c>
      <c r="CK125" s="24">
        <f t="shared" ca="1" si="381"/>
        <v>148.89909999999998</v>
      </c>
      <c r="CM125" s="38"/>
      <c r="CN125" s="8">
        <f t="shared" ref="CN125:CN126" si="397">CN124+1</f>
        <v>15</v>
      </c>
      <c r="CO125" s="8" t="s">
        <v>9</v>
      </c>
      <c r="CP125" s="6">
        <f ca="1">INDEX(CQ$7:CQ$30,CN125,1)</f>
        <v>93.683000000000007</v>
      </c>
      <c r="CQ125" s="6">
        <f ca="1">INDEX(CR$7:CR$30,CN125,1)</f>
        <v>56.186</v>
      </c>
      <c r="CR125" s="6">
        <f ca="1">INDEX(CS$7:CS$30,CN125,1)</f>
        <v>-73.869</v>
      </c>
      <c r="CS125" s="6">
        <f ca="1">INDEX(CT$7:CT$30,CN125,1)</f>
        <v>-8.8949999999999996</v>
      </c>
      <c r="CT125" s="6">
        <f ca="1">INDEX(CU$7:CU$30,CN125,1)</f>
        <v>-1.0209999999999999</v>
      </c>
      <c r="CU125" s="6">
        <f ca="1">INDEX(CV$7:CV$30,CN125,1)</f>
        <v>-1.502</v>
      </c>
      <c r="CV125" s="24">
        <f t="shared" ca="1" si="382"/>
        <v>-74.89</v>
      </c>
      <c r="CW125" s="24">
        <f t="shared" ca="1" si="382"/>
        <v>-10.397</v>
      </c>
      <c r="CX125" s="24">
        <f t="shared" ca="1" si="383"/>
        <v>-78.009100000000004</v>
      </c>
      <c r="CY125" s="24">
        <f t="shared" ca="1" si="355"/>
        <v>-32.863999999999997</v>
      </c>
      <c r="CZ125" s="24">
        <f ca="1">IF($C$2&lt;=$C$3,CX125,CY125)</f>
        <v>-78.009100000000004</v>
      </c>
      <c r="DA125" s="24">
        <f t="shared" ca="1" si="384"/>
        <v>93.683000000000007</v>
      </c>
      <c r="DB125" s="24">
        <f t="shared" ca="1" si="385"/>
        <v>-21.823100000000004</v>
      </c>
      <c r="DC125" s="24">
        <f t="shared" ca="1" si="386"/>
        <v>134.1951</v>
      </c>
      <c r="DE125" s="38"/>
      <c r="DF125" s="8">
        <f t="shared" ref="DF125:DF126" si="398">DF124+1</f>
        <v>15</v>
      </c>
      <c r="DG125" s="8" t="s">
        <v>9</v>
      </c>
      <c r="DH125" s="6">
        <f ca="1">INDEX(DI$7:DI$30,DF125,1)</f>
        <v>93.683000000000007</v>
      </c>
      <c r="DI125" s="6">
        <f ca="1">INDEX(DJ$7:DJ$30,DF125,1)</f>
        <v>56.186</v>
      </c>
      <c r="DJ125" s="6">
        <f ca="1">INDEX(DK$7:DK$30,DF125,1)</f>
        <v>-73.869</v>
      </c>
      <c r="DK125" s="6">
        <f ca="1">INDEX(DL$7:DL$30,DF125,1)</f>
        <v>-8.8949999999999996</v>
      </c>
      <c r="DL125" s="6">
        <f ca="1">INDEX(DM$7:DM$30,DF125,1)</f>
        <v>-1.0209999999999999</v>
      </c>
      <c r="DM125" s="6">
        <f ca="1">INDEX(DN$7:DN$30,DF125,1)</f>
        <v>-1.502</v>
      </c>
      <c r="DN125" s="24">
        <f t="shared" ca="1" si="387"/>
        <v>-74.89</v>
      </c>
      <c r="DO125" s="24">
        <f t="shared" ca="1" si="387"/>
        <v>-10.397</v>
      </c>
      <c r="DP125" s="24">
        <f t="shared" ca="1" si="388"/>
        <v>-78.009100000000004</v>
      </c>
      <c r="DQ125" s="24">
        <f t="shared" ca="1" si="356"/>
        <v>-32.863999999999997</v>
      </c>
      <c r="DR125" s="24">
        <f ca="1">IF($C$2&lt;=$C$3,DP125,DQ125)</f>
        <v>-78.009100000000004</v>
      </c>
      <c r="DS125" s="24">
        <f t="shared" ca="1" si="389"/>
        <v>93.683000000000007</v>
      </c>
      <c r="DT125" s="24">
        <f t="shared" ca="1" si="390"/>
        <v>-21.823100000000004</v>
      </c>
      <c r="DU125" s="24">
        <f t="shared" ca="1" si="391"/>
        <v>134.1951</v>
      </c>
    </row>
    <row r="126" spans="1:126" x14ac:dyDescent="0.35">
      <c r="B126" s="8">
        <f t="shared" si="392"/>
        <v>16</v>
      </c>
      <c r="C126" s="8" t="s">
        <v>8</v>
      </c>
      <c r="D126" s="6">
        <f ca="1">INDEX(E$7:E$30,B126,1)</f>
        <v>-28.713000000000001</v>
      </c>
      <c r="E126" s="6">
        <f ca="1">INDEX(F$7:F$30,B126,1)</f>
        <v>-17.591999999999999</v>
      </c>
      <c r="F126" s="6">
        <f ca="1">INDEX(G$7:G$30,B126,1)</f>
        <v>-7.6150000000000002</v>
      </c>
      <c r="G126" s="6">
        <f ca="1">INDEX(H$7:H$30,B126,1)</f>
        <v>-0.91600000000000004</v>
      </c>
      <c r="H126" s="6">
        <f ca="1">INDEX(I$7:I$30,B126,1)</f>
        <v>-0.105</v>
      </c>
      <c r="I126" s="6">
        <f ca="1">INDEX(J$7:J$30,B126,1)</f>
        <v>-0.154</v>
      </c>
      <c r="J126" s="24">
        <f t="shared" ca="1" si="357"/>
        <v>-7.7200000000000006</v>
      </c>
      <c r="K126" s="24">
        <f t="shared" ca="1" si="357"/>
        <v>-1.07</v>
      </c>
      <c r="L126" s="24">
        <f t="shared" ca="1" si="358"/>
        <v>-8.0410000000000004</v>
      </c>
      <c r="M126" s="24">
        <f t="shared" ca="1" si="350"/>
        <v>-3.3860000000000001</v>
      </c>
      <c r="N126" s="24">
        <f ca="1">IF($C$2&lt;=$C$3,L126,M126)</f>
        <v>-8.0410000000000004</v>
      </c>
      <c r="O126" s="24">
        <f t="shared" ca="1" si="359"/>
        <v>-28.713000000000001</v>
      </c>
      <c r="P126" s="24">
        <f t="shared" ca="1" si="360"/>
        <v>-25.632999999999999</v>
      </c>
      <c r="Q126" s="24">
        <f t="shared" ca="1" si="361"/>
        <v>-9.5509999999999984</v>
      </c>
      <c r="S126" s="38"/>
      <c r="T126" s="8">
        <f t="shared" si="393"/>
        <v>16</v>
      </c>
      <c r="U126" s="8" t="s">
        <v>8</v>
      </c>
      <c r="V126" s="6">
        <f ca="1">INDEX(W$7:W$30,T126,1)</f>
        <v>-23.062999999999999</v>
      </c>
      <c r="W126" s="6">
        <f ca="1">INDEX(X$7:X$30,T126,1)</f>
        <v>-14.127000000000001</v>
      </c>
      <c r="X126" s="6">
        <f ca="1">INDEX(Y$7:Y$30,T126,1)</f>
        <v>-10.819000000000001</v>
      </c>
      <c r="Y126" s="6">
        <f ca="1">INDEX(Z$7:Z$30,T126,1)</f>
        <v>-1.3009999999999999</v>
      </c>
      <c r="Z126" s="6">
        <f ca="1">INDEX(AA$7:AA$30,T126,1)</f>
        <v>-0.14899999999999999</v>
      </c>
      <c r="AA126" s="6">
        <f ca="1">INDEX(AB$7:AB$30,T126,1)</f>
        <v>-0.219</v>
      </c>
      <c r="AB126" s="24">
        <f t="shared" ca="1" si="362"/>
        <v>-10.968</v>
      </c>
      <c r="AC126" s="24">
        <f t="shared" ca="1" si="362"/>
        <v>-1.52</v>
      </c>
      <c r="AD126" s="24">
        <f t="shared" ca="1" si="363"/>
        <v>-11.423999999999999</v>
      </c>
      <c r="AE126" s="24">
        <f t="shared" ca="1" si="351"/>
        <v>-4.8103999999999996</v>
      </c>
      <c r="AF126" s="24">
        <f ca="1">IF($C$2&lt;=$C$3,AD126,AE126)</f>
        <v>-11.423999999999999</v>
      </c>
      <c r="AG126" s="24">
        <f t="shared" ca="1" si="364"/>
        <v>-23.062999999999999</v>
      </c>
      <c r="AH126" s="24">
        <f t="shared" ca="1" si="365"/>
        <v>-25.551000000000002</v>
      </c>
      <c r="AI126" s="24">
        <f t="shared" ca="1" si="366"/>
        <v>-2.7030000000000012</v>
      </c>
      <c r="AK126" s="38"/>
      <c r="AL126" s="8">
        <f t="shared" si="394"/>
        <v>16</v>
      </c>
      <c r="AM126" s="8" t="s">
        <v>8</v>
      </c>
      <c r="AN126" s="6">
        <f ca="1">INDEX(AO$7:AO$30,AL126,1)</f>
        <v>-53.728999999999999</v>
      </c>
      <c r="AO126" s="6">
        <f ca="1">INDEX(AP$7:AP$30,AL126,1)</f>
        <v>-32.368000000000002</v>
      </c>
      <c r="AP126" s="6">
        <f ca="1">INDEX(AQ$7:AQ$30,AL126,1)</f>
        <v>-13.254</v>
      </c>
      <c r="AQ126" s="6">
        <f ca="1">INDEX(AR$7:AR$30,AL126,1)</f>
        <v>-1.59</v>
      </c>
      <c r="AR126" s="6">
        <f ca="1">INDEX(AS$7:AS$30,AL126,1)</f>
        <v>-0.183</v>
      </c>
      <c r="AS126" s="6">
        <f ca="1">INDEX(AT$7:AT$30,AL126,1)</f>
        <v>-0.26900000000000002</v>
      </c>
      <c r="AT126" s="24">
        <f t="shared" ca="1" si="367"/>
        <v>-13.436999999999999</v>
      </c>
      <c r="AU126" s="24">
        <f t="shared" ca="1" si="367"/>
        <v>-1.859</v>
      </c>
      <c r="AV126" s="24">
        <f t="shared" ca="1" si="368"/>
        <v>-13.9947</v>
      </c>
      <c r="AW126" s="24">
        <f t="shared" ca="1" si="352"/>
        <v>-5.8900999999999994</v>
      </c>
      <c r="AX126" s="24">
        <f ca="1">IF($C$2&lt;=$C$3,AV126,AW126)</f>
        <v>-13.9947</v>
      </c>
      <c r="AY126" s="24">
        <f t="shared" ca="1" si="369"/>
        <v>-53.728999999999999</v>
      </c>
      <c r="AZ126" s="24">
        <f t="shared" ca="1" si="370"/>
        <v>-46.362700000000004</v>
      </c>
      <c r="BA126" s="24">
        <f t="shared" ca="1" si="371"/>
        <v>-18.3733</v>
      </c>
      <c r="BC126" s="38"/>
      <c r="BD126" s="8">
        <f t="shared" si="395"/>
        <v>16</v>
      </c>
      <c r="BE126" s="8" t="s">
        <v>8</v>
      </c>
      <c r="BF126" s="6">
        <f ca="1">INDEX(BG$7:BG$30,BD126,1)</f>
        <v>-83.477999999999994</v>
      </c>
      <c r="BG126" s="6">
        <f ca="1">INDEX(BH$7:BH$30,BD126,1)</f>
        <v>-50.1</v>
      </c>
      <c r="BH126" s="6">
        <f ca="1">INDEX(BI$7:BI$30,BD126,1)</f>
        <v>-83.881</v>
      </c>
      <c r="BI126" s="6">
        <f ca="1">INDEX(BJ$7:BJ$30,BD126,1)</f>
        <v>-10.103999999999999</v>
      </c>
      <c r="BJ126" s="6">
        <f ca="1">INDEX(BK$7:BK$30,BD126,1)</f>
        <v>-1.1599999999999999</v>
      </c>
      <c r="BK126" s="6">
        <f ca="1">INDEX(BL$7:BL$30,BD126,1)</f>
        <v>-1.706</v>
      </c>
      <c r="BL126" s="24">
        <f t="shared" ca="1" si="372"/>
        <v>-85.040999999999997</v>
      </c>
      <c r="BM126" s="24">
        <f t="shared" ca="1" si="372"/>
        <v>-11.809999999999999</v>
      </c>
      <c r="BN126" s="24">
        <f t="shared" ca="1" si="373"/>
        <v>-88.584000000000003</v>
      </c>
      <c r="BO126" s="24">
        <f t="shared" ca="1" si="353"/>
        <v>-37.322299999999998</v>
      </c>
      <c r="BP126" s="24">
        <f ca="1">IF($C$2&lt;=$C$3,BN126,BO126)</f>
        <v>-88.584000000000003</v>
      </c>
      <c r="BQ126" s="24">
        <f t="shared" ca="1" si="374"/>
        <v>-83.477999999999994</v>
      </c>
      <c r="BR126" s="24">
        <f t="shared" ca="1" si="375"/>
        <v>-138.684</v>
      </c>
      <c r="BS126" s="24">
        <f t="shared" ca="1" si="376"/>
        <v>38.484000000000002</v>
      </c>
      <c r="BU126" s="38"/>
      <c r="BV126" s="8">
        <f t="shared" si="396"/>
        <v>16</v>
      </c>
      <c r="BW126" s="8" t="s">
        <v>8</v>
      </c>
      <c r="BX126" s="6">
        <f ca="1">INDEX(BY$7:BY$30,BV126,1)</f>
        <v>-111.405</v>
      </c>
      <c r="BY126" s="6">
        <f ca="1">INDEX(BZ$7:BZ$30,BV126,1)</f>
        <v>-66.799000000000007</v>
      </c>
      <c r="BZ126" s="6">
        <f ca="1">INDEX(CA$7:CA$30,BV126,1)</f>
        <v>-78.462999999999994</v>
      </c>
      <c r="CA126" s="6">
        <f ca="1">INDEX(CB$7:CB$30,BV126,1)</f>
        <v>-9.4359999999999999</v>
      </c>
      <c r="CB126" s="6">
        <f ca="1">INDEX(CC$7:CC$30,BV126,1)</f>
        <v>-1.081</v>
      </c>
      <c r="CC126" s="6">
        <f ca="1">INDEX(CD$7:CD$30,BV126,1)</f>
        <v>-1.591</v>
      </c>
      <c r="CD126" s="24">
        <f t="shared" ca="1" si="377"/>
        <v>-79.543999999999997</v>
      </c>
      <c r="CE126" s="24">
        <f t="shared" ca="1" si="377"/>
        <v>-11.026999999999999</v>
      </c>
      <c r="CF126" s="24">
        <f t="shared" ca="1" si="378"/>
        <v>-82.852099999999993</v>
      </c>
      <c r="CG126" s="24">
        <f t="shared" ca="1" si="354"/>
        <v>-34.8902</v>
      </c>
      <c r="CH126" s="24">
        <f ca="1">IF($C$2&lt;=$C$3,CF126,CG126)</f>
        <v>-82.852099999999993</v>
      </c>
      <c r="CI126" s="24">
        <f t="shared" ca="1" si="379"/>
        <v>-111.405</v>
      </c>
      <c r="CJ126" s="24">
        <f t="shared" ca="1" si="380"/>
        <v>-149.65109999999999</v>
      </c>
      <c r="CK126" s="24">
        <f t="shared" ca="1" si="381"/>
        <v>16.053099999999986</v>
      </c>
      <c r="CM126" s="38"/>
      <c r="CN126" s="8">
        <f t="shared" si="397"/>
        <v>16</v>
      </c>
      <c r="CO126" s="8" t="s">
        <v>8</v>
      </c>
      <c r="CP126" s="6">
        <f ca="1">INDEX(CQ$7:CQ$30,CN126,1)</f>
        <v>-96.253</v>
      </c>
      <c r="CQ126" s="6">
        <f ca="1">INDEX(CR$7:CR$30,CN126,1)</f>
        <v>-57.682000000000002</v>
      </c>
      <c r="CR126" s="6">
        <f ca="1">INDEX(CS$7:CS$30,CN126,1)</f>
        <v>-73.869</v>
      </c>
      <c r="CS126" s="6">
        <f ca="1">INDEX(CT$7:CT$30,CN126,1)</f>
        <v>-8.8949999999999996</v>
      </c>
      <c r="CT126" s="6">
        <f ca="1">INDEX(CU$7:CU$30,CN126,1)</f>
        <v>-1.0209999999999999</v>
      </c>
      <c r="CU126" s="6">
        <f ca="1">INDEX(CV$7:CV$30,CN126,1)</f>
        <v>-1.502</v>
      </c>
      <c r="CV126" s="24">
        <f t="shared" ca="1" si="382"/>
        <v>-74.89</v>
      </c>
      <c r="CW126" s="24">
        <f t="shared" ca="1" si="382"/>
        <v>-10.397</v>
      </c>
      <c r="CX126" s="24">
        <f t="shared" ca="1" si="383"/>
        <v>-78.009100000000004</v>
      </c>
      <c r="CY126" s="24">
        <f t="shared" ca="1" si="355"/>
        <v>-32.863999999999997</v>
      </c>
      <c r="CZ126" s="24">
        <f ca="1">IF($C$2&lt;=$C$3,CX126,CY126)</f>
        <v>-78.009100000000004</v>
      </c>
      <c r="DA126" s="24">
        <f t="shared" ca="1" si="384"/>
        <v>-96.253</v>
      </c>
      <c r="DB126" s="24">
        <f t="shared" ca="1" si="385"/>
        <v>-135.69110000000001</v>
      </c>
      <c r="DC126" s="24">
        <f t="shared" ca="1" si="386"/>
        <v>20.327100000000002</v>
      </c>
      <c r="DE126" s="38"/>
      <c r="DF126" s="8">
        <f t="shared" si="398"/>
        <v>16</v>
      </c>
      <c r="DG126" s="8" t="s">
        <v>8</v>
      </c>
      <c r="DH126" s="6">
        <f ca="1">INDEX(DI$7:DI$30,DF126,1)</f>
        <v>-96.253</v>
      </c>
      <c r="DI126" s="6">
        <f ca="1">INDEX(DJ$7:DJ$30,DF126,1)</f>
        <v>-57.682000000000002</v>
      </c>
      <c r="DJ126" s="6">
        <f ca="1">INDEX(DK$7:DK$30,DF126,1)</f>
        <v>-73.869</v>
      </c>
      <c r="DK126" s="6">
        <f ca="1">INDEX(DL$7:DL$30,DF126,1)</f>
        <v>-8.8949999999999996</v>
      </c>
      <c r="DL126" s="6">
        <f ca="1">INDEX(DM$7:DM$30,DF126,1)</f>
        <v>-1.0209999999999999</v>
      </c>
      <c r="DM126" s="6">
        <f ca="1">INDEX(DN$7:DN$30,DF126,1)</f>
        <v>-1.502</v>
      </c>
      <c r="DN126" s="24">
        <f t="shared" ca="1" si="387"/>
        <v>-74.89</v>
      </c>
      <c r="DO126" s="24">
        <f t="shared" ca="1" si="387"/>
        <v>-10.397</v>
      </c>
      <c r="DP126" s="24">
        <f t="shared" ca="1" si="388"/>
        <v>-78.009100000000004</v>
      </c>
      <c r="DQ126" s="24">
        <f t="shared" ca="1" si="356"/>
        <v>-32.863999999999997</v>
      </c>
      <c r="DR126" s="24">
        <f ca="1">IF($C$2&lt;=$C$3,DP126,DQ126)</f>
        <v>-78.009100000000004</v>
      </c>
      <c r="DS126" s="24">
        <f t="shared" ca="1" si="389"/>
        <v>-96.253</v>
      </c>
      <c r="DT126" s="24">
        <f t="shared" ca="1" si="390"/>
        <v>-135.69110000000001</v>
      </c>
      <c r="DU126" s="24">
        <f t="shared" ca="1" si="391"/>
        <v>20.327100000000002</v>
      </c>
    </row>
    <row r="127" spans="1:126" x14ac:dyDescent="0.35">
      <c r="C127" s="8" t="s">
        <v>58</v>
      </c>
      <c r="D127" s="6"/>
      <c r="E127" s="6"/>
      <c r="F127" s="6"/>
      <c r="G127" s="6"/>
      <c r="H127" s="6"/>
      <c r="I127" s="6"/>
      <c r="J127" s="6"/>
      <c r="K127" s="6"/>
      <c r="O127" s="24">
        <f ca="1">MIN(P116,MAX(0,P116/2-(O123-O124)/P117/P116))</f>
        <v>2.32896937646046</v>
      </c>
      <c r="P127" s="24">
        <f ca="1">MIN(P116,MAX(0,P116/2-(P123-P124)/P118/P116))</f>
        <v>1.2454579342776857</v>
      </c>
      <c r="Q127" s="24">
        <f ca="1">MIN(P116,MAX(0,P116/2-(Q123-Q124)/P118/P116))</f>
        <v>3.4126197166943859</v>
      </c>
      <c r="S127" s="38"/>
      <c r="U127" s="8" t="s">
        <v>58</v>
      </c>
      <c r="V127" s="6"/>
      <c r="W127" s="6"/>
      <c r="X127" s="6"/>
      <c r="Y127" s="6"/>
      <c r="Z127" s="6"/>
      <c r="AA127" s="6"/>
      <c r="AB127" s="6"/>
      <c r="AC127" s="6"/>
      <c r="AG127" s="24">
        <f ca="1">MIN(AH116,MAX(0,AH116/2-(AG123-AG124)/AH117/AH116))</f>
        <v>1.8955452214350905</v>
      </c>
      <c r="AH127" s="24">
        <f ca="1">MIN(AH116,MAX(0,AH116/2-(AH123-AH124)/AH118/AH116))</f>
        <v>0.35650092211661222</v>
      </c>
      <c r="AI127" s="24">
        <f ca="1">MIN(AH116,MAX(0,AH116/2-(AI123-AI124)/AH118/AH116))</f>
        <v>3.4356256206554119</v>
      </c>
      <c r="AK127" s="38"/>
      <c r="AM127" s="8" t="s">
        <v>58</v>
      </c>
      <c r="AN127" s="6"/>
      <c r="AO127" s="6"/>
      <c r="AP127" s="6"/>
      <c r="AQ127" s="6"/>
      <c r="AR127" s="6"/>
      <c r="AS127" s="6"/>
      <c r="AT127" s="6"/>
      <c r="AU127" s="6"/>
      <c r="AY127" s="24">
        <f ca="1">MIN(AZ116,MAX(0,AZ116/2-(AY123-AY124)/AZ117/AZ116))</f>
        <v>1.5016917642684513</v>
      </c>
      <c r="AZ127" s="24">
        <f ca="1">MIN(AZ116,MAX(0,AZ116/2-(AZ123-AZ124)/AZ118/AZ116))</f>
        <v>0.85357407407407415</v>
      </c>
      <c r="BA127" s="24">
        <f ca="1">MIN(AZ116,MAX(0,AZ116/2-(BA123-BA124)/AZ118/AZ116))</f>
        <v>2.1493888888888888</v>
      </c>
      <c r="BC127" s="38"/>
      <c r="BE127" s="8" t="s">
        <v>58</v>
      </c>
      <c r="BF127" s="6"/>
      <c r="BG127" s="6"/>
      <c r="BH127" s="6"/>
      <c r="BI127" s="6"/>
      <c r="BJ127" s="6"/>
      <c r="BK127" s="6"/>
      <c r="BL127" s="6"/>
      <c r="BM127" s="6"/>
      <c r="BQ127" s="24">
        <f ca="1">MIN(BR116,MAX(0,BR116/2-(BQ123-BQ124)/BR117/BR116))</f>
        <v>1.6177750663381352</v>
      </c>
      <c r="BR127" s="24">
        <f ca="1">MIN(BR116,MAX(0,BR116/2-(BR123-BR124)/BR118/BR116))</f>
        <v>0</v>
      </c>
      <c r="BS127" s="24">
        <f ca="1">MIN(BR116,MAX(0,BR116/2-(BS123-BS124)/BR118/BR116))</f>
        <v>3.2</v>
      </c>
      <c r="BU127" s="38"/>
      <c r="BW127" s="8" t="s">
        <v>58</v>
      </c>
      <c r="BX127" s="6"/>
      <c r="BY127" s="6"/>
      <c r="BZ127" s="6"/>
      <c r="CA127" s="6"/>
      <c r="CB127" s="6"/>
      <c r="CC127" s="6"/>
      <c r="CD127" s="6"/>
      <c r="CE127" s="6"/>
      <c r="CI127" s="24">
        <f ca="1">MIN(CJ116,MAX(0,CJ116/2-(CI123-CI124)/CJ117/CJ116))</f>
        <v>2.0884517491606198</v>
      </c>
      <c r="CJ127" s="24">
        <f ca="1">MIN(CJ116,MAX(0,CJ116/2-(CJ123-CJ124)/CJ118/CJ116))</f>
        <v>0</v>
      </c>
      <c r="CK127" s="24">
        <f ca="1">MIN(CJ116,MAX(0,CJ116/2-(CK123-CK124)/CJ118/CJ116))</f>
        <v>4.2</v>
      </c>
      <c r="CM127" s="38"/>
      <c r="CO127" s="8" t="s">
        <v>58</v>
      </c>
      <c r="CP127" s="6"/>
      <c r="CQ127" s="6"/>
      <c r="CR127" s="6"/>
      <c r="CS127" s="6"/>
      <c r="CT127" s="6"/>
      <c r="CU127" s="6"/>
      <c r="CV127" s="6"/>
      <c r="CW127" s="6"/>
      <c r="DA127" s="24">
        <f ca="1">MIN(DB116,MAX(0,DB116/2-(DA123-DA124)/DB117/DB116))</f>
        <v>1.7756338977339736</v>
      </c>
      <c r="DB127" s="24">
        <f ca="1">MIN(DB116,MAX(0,DB116/2-(DB123-DB124)/DB118/DB116))</f>
        <v>0</v>
      </c>
      <c r="DC127" s="24">
        <f ca="1">MIN(DB116,MAX(0,DB116/2-(DC123-DC124)/DB118/DB116))</f>
        <v>3.6</v>
      </c>
      <c r="DE127" s="38"/>
      <c r="DG127" s="8" t="s">
        <v>58</v>
      </c>
      <c r="DH127" s="6"/>
      <c r="DI127" s="6"/>
      <c r="DJ127" s="6"/>
      <c r="DK127" s="6"/>
      <c r="DL127" s="6"/>
      <c r="DM127" s="6"/>
      <c r="DN127" s="6"/>
      <c r="DO127" s="6"/>
      <c r="DS127" s="24">
        <f ca="1">MIN(DT116,MAX(0,DT116/2-(DS123-DS124)/DT117/DT116))</f>
        <v>1.7756338977339736</v>
      </c>
      <c r="DT127" s="24">
        <f ca="1">MIN(DT116,MAX(0,DT116/2-(DT123-DT124)/DT118/DT116))</f>
        <v>0</v>
      </c>
      <c r="DU127" s="24">
        <f ca="1">MIN(DT116,MAX(0,DT116/2-(DU123-DU124)/DT118/DT116))</f>
        <v>3.6</v>
      </c>
    </row>
    <row r="128" spans="1:126" x14ac:dyDescent="0.35">
      <c r="C128" s="8" t="s">
        <v>66</v>
      </c>
      <c r="O128" s="24">
        <f ca="1">O123+(P117*P116/2-(O123-O124)/P116)*O127-P117*O127^2/2</f>
        <v>11.645915548550732</v>
      </c>
      <c r="P128" s="24">
        <f ca="1">P123+(P118*P116/2-(P123-P124)/P116)*P127-P118*P127^2/2</f>
        <v>12.034723879064938</v>
      </c>
      <c r="Q128" s="24">
        <f ca="1">Q123+(P118*P116/2-(Q123-Q124)/P116)*Q127-P118*Q127^2/2</f>
        <v>10.948661057161402</v>
      </c>
      <c r="S128" s="38"/>
      <c r="U128" s="8" t="s">
        <v>66</v>
      </c>
      <c r="AG128" s="24">
        <f ca="1">AG123+(AH117*AH116/2-(AG123-AG124)/AH116)*AG127-AH117*AG127^2/2</f>
        <v>6.8551701617902303</v>
      </c>
      <c r="AH128" s="24">
        <f ca="1">AH123+(AH118*AH116/2-(AH123-AH124)/AH116)*AH127-AH118*AH127^2/2</f>
        <v>13.169714686713681</v>
      </c>
      <c r="AI128" s="24">
        <f ca="1">AI123+(AH118*AH116/2-(AI123-AI124)/AH116)*AI127-AH118*AI127^2/2</f>
        <v>12.830871833677399</v>
      </c>
      <c r="AK128" s="38"/>
      <c r="AM128" s="8" t="s">
        <v>66</v>
      </c>
      <c r="AY128" s="24">
        <f ca="1">AY123+(AZ117*AZ116/2-(AY123-AY124)/AZ116)*AY127-AZ117*AY127^2/2</f>
        <v>13.303551316849486</v>
      </c>
      <c r="AZ128" s="24">
        <f ca="1">AZ123+(AZ118*AZ116/2-(AZ123-AZ124)/AZ116)*AZ127-AZ118*AZ127^2/2</f>
        <v>15.302157959259262</v>
      </c>
      <c r="BA128" s="24">
        <f ca="1">BA123+(AZ118*AZ116/2-(BA123-BA124)/AZ116)*BA127-AZ118*BA127^2/2</f>
        <v>9.7932240333333453</v>
      </c>
      <c r="BC128" s="38"/>
      <c r="BE128" s="8" t="s">
        <v>66</v>
      </c>
      <c r="BQ128" s="24">
        <f ca="1">BQ123+(BR117*BR116/2-(BQ123-BQ124)/BR116)*BQ127-BR117*BQ127^2/2</f>
        <v>25.493634839700107</v>
      </c>
      <c r="BR128" s="24">
        <f ca="1">BR123+(BR118*BR116/2-(BR123-BR124)/BR116)*BR127-BR118*BR127^2/2</f>
        <v>93.894799999999989</v>
      </c>
      <c r="BS128" s="24">
        <f ca="1">BS123+(BR118*BR116/2-(BS123-BS124)/BR116)*BS127-BR118*BS127^2/2</f>
        <v>139.09550000000013</v>
      </c>
      <c r="BU128" s="38"/>
      <c r="BW128" s="8" t="s">
        <v>66</v>
      </c>
      <c r="CI128" s="24">
        <f ca="1">CI123+(CJ117*CJ116/2-(CI123-CI124)/CJ116)*CI127-CJ117*CI127^2/2</f>
        <v>41.357818092130714</v>
      </c>
      <c r="CJ128" s="24">
        <f ca="1">CJ123+(CJ118*CJ116/2-(CJ123-CJ124)/CJ116)*CJ127-CJ118*CJ127^2/2</f>
        <v>129.56529999999998</v>
      </c>
      <c r="CK128" s="24">
        <f ca="1">CK123+(CJ118*CJ116/2-(CK123-CK124)/CJ116)*CK127-CJ118*CK127^2/2</f>
        <v>128.49700000000007</v>
      </c>
      <c r="CM128" s="38"/>
      <c r="CO128" s="8" t="s">
        <v>66</v>
      </c>
      <c r="DA128" s="24">
        <f ca="1">DA123+(DB117*DB116/2-(DA123-DA124)/DB116)*DA127-DB117*DA127^2/2</f>
        <v>39.096861989067676</v>
      </c>
      <c r="DB128" s="24">
        <f ca="1">DB123+(DB118*DB116/2-(DB123-DB124)/DB116)*DB127-DB118*DB127^2/2</f>
        <v>130.02619999999999</v>
      </c>
      <c r="DC128" s="24">
        <f ca="1">DC123+(DB118*DB116/2-(DC123-DC124)/DB116)*DC127-DB118*DC127^2/2</f>
        <v>95.174200000000042</v>
      </c>
      <c r="DE128" s="38"/>
      <c r="DG128" s="8" t="s">
        <v>66</v>
      </c>
      <c r="DS128" s="24">
        <f ca="1">DS123+(DT117*DT116/2-(DS123-DS124)/DT116)*DS127-DT117*DS127^2/2</f>
        <v>39.096861989067676</v>
      </c>
      <c r="DT128" s="24">
        <f ca="1">DT123+(DT118*DT116/2-(DT123-DT124)/DT116)*DT127-DT118*DT127^2/2</f>
        <v>130.02619999999999</v>
      </c>
      <c r="DU128" s="24">
        <f ca="1">DU123+(DT118*DT116/2-(DU123-DU124)/DT116)*DU127-DT118*DU127^2/2</f>
        <v>95.174200000000042</v>
      </c>
    </row>
    <row r="129" spans="1:126" x14ac:dyDescent="0.35">
      <c r="S129" s="38"/>
      <c r="AK129" s="38"/>
      <c r="BC129" s="38"/>
      <c r="BU129" s="38"/>
      <c r="CM129" s="38"/>
      <c r="DE129" s="38"/>
    </row>
    <row r="130" spans="1:126" s="21" customFormat="1" x14ac:dyDescent="0.35">
      <c r="D130" s="23" t="s">
        <v>32</v>
      </c>
      <c r="E130" s="23" t="s">
        <v>33</v>
      </c>
      <c r="F130" s="23" t="s">
        <v>34</v>
      </c>
      <c r="G130" s="23" t="s">
        <v>35</v>
      </c>
      <c r="H130" s="23" t="s">
        <v>36</v>
      </c>
      <c r="I130" s="23" t="s">
        <v>37</v>
      </c>
      <c r="J130" s="23" t="s">
        <v>39</v>
      </c>
      <c r="K130" s="23" t="s">
        <v>40</v>
      </c>
      <c r="L130" s="23" t="s">
        <v>41</v>
      </c>
      <c r="M130" s="23" t="s">
        <v>42</v>
      </c>
      <c r="N130" s="23" t="s">
        <v>53</v>
      </c>
      <c r="O130" s="20" t="s">
        <v>32</v>
      </c>
      <c r="P130" s="23" t="s">
        <v>51</v>
      </c>
      <c r="Q130" s="23" t="s">
        <v>52</v>
      </c>
      <c r="S130" s="40"/>
      <c r="V130" s="23" t="s">
        <v>32</v>
      </c>
      <c r="W130" s="23" t="s">
        <v>33</v>
      </c>
      <c r="X130" s="23" t="s">
        <v>34</v>
      </c>
      <c r="Y130" s="23" t="s">
        <v>35</v>
      </c>
      <c r="Z130" s="23" t="s">
        <v>36</v>
      </c>
      <c r="AA130" s="23" t="s">
        <v>37</v>
      </c>
      <c r="AB130" s="23" t="s">
        <v>39</v>
      </c>
      <c r="AC130" s="23" t="s">
        <v>40</v>
      </c>
      <c r="AD130" s="23" t="s">
        <v>41</v>
      </c>
      <c r="AE130" s="23" t="s">
        <v>42</v>
      </c>
      <c r="AF130" s="23" t="s">
        <v>53</v>
      </c>
      <c r="AG130" s="20" t="s">
        <v>32</v>
      </c>
      <c r="AH130" s="23" t="s">
        <v>51</v>
      </c>
      <c r="AI130" s="23" t="s">
        <v>52</v>
      </c>
      <c r="AK130" s="40"/>
      <c r="AN130" s="23" t="s">
        <v>32</v>
      </c>
      <c r="AO130" s="23" t="s">
        <v>33</v>
      </c>
      <c r="AP130" s="23" t="s">
        <v>34</v>
      </c>
      <c r="AQ130" s="23" t="s">
        <v>35</v>
      </c>
      <c r="AR130" s="23" t="s">
        <v>36</v>
      </c>
      <c r="AS130" s="23" t="s">
        <v>37</v>
      </c>
      <c r="AT130" s="23" t="s">
        <v>39</v>
      </c>
      <c r="AU130" s="23" t="s">
        <v>40</v>
      </c>
      <c r="AV130" s="23" t="s">
        <v>41</v>
      </c>
      <c r="AW130" s="23" t="s">
        <v>42</v>
      </c>
      <c r="AX130" s="23" t="s">
        <v>53</v>
      </c>
      <c r="AY130" s="20" t="s">
        <v>32</v>
      </c>
      <c r="AZ130" s="23" t="s">
        <v>51</v>
      </c>
      <c r="BA130" s="23" t="s">
        <v>52</v>
      </c>
      <c r="BC130" s="40"/>
      <c r="BF130" s="23" t="s">
        <v>32</v>
      </c>
      <c r="BG130" s="23" t="s">
        <v>33</v>
      </c>
      <c r="BH130" s="23" t="s">
        <v>34</v>
      </c>
      <c r="BI130" s="23" t="s">
        <v>35</v>
      </c>
      <c r="BJ130" s="23" t="s">
        <v>36</v>
      </c>
      <c r="BK130" s="23" t="s">
        <v>37</v>
      </c>
      <c r="BL130" s="23" t="s">
        <v>39</v>
      </c>
      <c r="BM130" s="23" t="s">
        <v>40</v>
      </c>
      <c r="BN130" s="23" t="s">
        <v>41</v>
      </c>
      <c r="BO130" s="23" t="s">
        <v>42</v>
      </c>
      <c r="BP130" s="23" t="s">
        <v>53</v>
      </c>
      <c r="BQ130" s="20" t="s">
        <v>32</v>
      </c>
      <c r="BR130" s="23" t="s">
        <v>51</v>
      </c>
      <c r="BS130" s="23" t="s">
        <v>52</v>
      </c>
      <c r="BU130" s="40"/>
      <c r="BX130" s="23" t="s">
        <v>32</v>
      </c>
      <c r="BY130" s="23" t="s">
        <v>33</v>
      </c>
      <c r="BZ130" s="23" t="s">
        <v>34</v>
      </c>
      <c r="CA130" s="23" t="s">
        <v>35</v>
      </c>
      <c r="CB130" s="23" t="s">
        <v>36</v>
      </c>
      <c r="CC130" s="23" t="s">
        <v>37</v>
      </c>
      <c r="CD130" s="23" t="s">
        <v>39</v>
      </c>
      <c r="CE130" s="23" t="s">
        <v>40</v>
      </c>
      <c r="CF130" s="23" t="s">
        <v>41</v>
      </c>
      <c r="CG130" s="23" t="s">
        <v>42</v>
      </c>
      <c r="CH130" s="23" t="s">
        <v>53</v>
      </c>
      <c r="CI130" s="20" t="s">
        <v>32</v>
      </c>
      <c r="CJ130" s="23" t="s">
        <v>51</v>
      </c>
      <c r="CK130" s="23" t="s">
        <v>52</v>
      </c>
      <c r="CM130" s="40"/>
      <c r="CP130" s="23" t="s">
        <v>32</v>
      </c>
      <c r="CQ130" s="23" t="s">
        <v>33</v>
      </c>
      <c r="CR130" s="23" t="s">
        <v>34</v>
      </c>
      <c r="CS130" s="23" t="s">
        <v>35</v>
      </c>
      <c r="CT130" s="23" t="s">
        <v>36</v>
      </c>
      <c r="CU130" s="23" t="s">
        <v>37</v>
      </c>
      <c r="CV130" s="23" t="s">
        <v>39</v>
      </c>
      <c r="CW130" s="23" t="s">
        <v>40</v>
      </c>
      <c r="CX130" s="23" t="s">
        <v>41</v>
      </c>
      <c r="CY130" s="23" t="s">
        <v>42</v>
      </c>
      <c r="CZ130" s="23" t="s">
        <v>53</v>
      </c>
      <c r="DA130" s="20" t="s">
        <v>32</v>
      </c>
      <c r="DB130" s="23" t="s">
        <v>51</v>
      </c>
      <c r="DC130" s="23" t="s">
        <v>52</v>
      </c>
      <c r="DE130" s="40"/>
      <c r="DH130" s="23" t="s">
        <v>32</v>
      </c>
      <c r="DI130" s="23" t="s">
        <v>33</v>
      </c>
      <c r="DJ130" s="23" t="s">
        <v>34</v>
      </c>
      <c r="DK130" s="23" t="s">
        <v>35</v>
      </c>
      <c r="DL130" s="23" t="s">
        <v>36</v>
      </c>
      <c r="DM130" s="23" t="s">
        <v>37</v>
      </c>
      <c r="DN130" s="23" t="s">
        <v>39</v>
      </c>
      <c r="DO130" s="23" t="s">
        <v>40</v>
      </c>
      <c r="DP130" s="23" t="s">
        <v>41</v>
      </c>
      <c r="DQ130" s="23" t="s">
        <v>42</v>
      </c>
      <c r="DR130" s="23" t="s">
        <v>53</v>
      </c>
      <c r="DS130" s="20" t="s">
        <v>32</v>
      </c>
      <c r="DT130" s="23" t="s">
        <v>51</v>
      </c>
      <c r="DU130" s="23" t="s">
        <v>52</v>
      </c>
    </row>
    <row r="131" spans="1:126" s="21" customFormat="1" x14ac:dyDescent="0.35">
      <c r="A131" s="22" t="s">
        <v>38</v>
      </c>
      <c r="C131" s="8" t="s">
        <v>11</v>
      </c>
      <c r="D131" s="24">
        <f ca="1">D123+D125*F119/100-P117*F119^2/20000</f>
        <v>-17.1026375</v>
      </c>
      <c r="E131" s="24">
        <f ca="1">E123+E125*F119/100-P118*F119^2/20000</f>
        <v>-10.480175000000001</v>
      </c>
      <c r="F131" s="24">
        <f ca="1">F123-(F123-F124)/P116*F119/100</f>
        <v>17.107765957446809</v>
      </c>
      <c r="G131" s="24">
        <f ca="1">G123-(G123-G124)/P116*F119/100</f>
        <v>2.0576382978723404</v>
      </c>
      <c r="H131" s="24">
        <f ca="1">H123-(H123-H124)/P116*F119/100</f>
        <v>0.23432978723404255</v>
      </c>
      <c r="I131" s="24">
        <f ca="1">I123-(I123-I124)/P116*F119/100</f>
        <v>0.34495744680851065</v>
      </c>
      <c r="J131" s="24">
        <f ca="1">(ABS(F131)+ABS(H131))*SIGN(F131)</f>
        <v>17.342095744680851</v>
      </c>
      <c r="K131" s="24">
        <f ca="1">(ABS(G131)+ABS(I131))*SIGN(G131)</f>
        <v>2.402595744680851</v>
      </c>
      <c r="L131" s="24">
        <f ca="1">(ABS(J131)+0.3*ABS(K131))*SIGN(J131)</f>
        <v>18.062874468085106</v>
      </c>
      <c r="M131" s="24">
        <f t="shared" ref="M131:M134" ca="1" si="399">(ABS(K131)+0.3*ABS(J131))*SIGN(K131)</f>
        <v>7.6052244680851064</v>
      </c>
      <c r="N131" s="24">
        <f ca="1">IF($C$2&lt;=$C$3,L131,M131)</f>
        <v>18.062874468085106</v>
      </c>
      <c r="O131" s="24">
        <f ca="1">D131</f>
        <v>-17.1026375</v>
      </c>
      <c r="P131" s="24">
        <f ca="1">E131+N131</f>
        <v>7.5826994680851048</v>
      </c>
      <c r="Q131" s="24">
        <f ca="1">E131-N131</f>
        <v>-28.543049468085108</v>
      </c>
      <c r="S131" s="35" t="s">
        <v>38</v>
      </c>
      <c r="U131" s="8" t="s">
        <v>11</v>
      </c>
      <c r="V131" s="24">
        <f ca="1">V123+V125*X119/100-AH117*X119^2/20000</f>
        <v>-11.593987500000001</v>
      </c>
      <c r="W131" s="24">
        <f ca="1">W123+W125*X119/100-AH118*X119^2/20000</f>
        <v>-7.1041249999999998</v>
      </c>
      <c r="X131" s="24">
        <f ca="1">X123-(X123-X124)/AH116*X119/100</f>
        <v>19.051157894736843</v>
      </c>
      <c r="Y131" s="24">
        <f ca="1">Y123-(Y123-Y124)/AH116*X119/100</f>
        <v>2.2908421052631582</v>
      </c>
      <c r="Z131" s="24">
        <f ca="1">Z123-(Z123-Z124)/AH116*X119/100</f>
        <v>0.26169736842105262</v>
      </c>
      <c r="AA131" s="24">
        <f ca="1">AA123-(AA123-AA124)/AH116*X119/100</f>
        <v>0.38519736842105262</v>
      </c>
      <c r="AB131" s="24">
        <f ca="1">(ABS(X131)+ABS(Z131))*SIGN(X131)</f>
        <v>19.312855263157896</v>
      </c>
      <c r="AC131" s="24">
        <f ca="1">(ABS(Y131)+ABS(AA131))*SIGN(Y131)</f>
        <v>2.6760394736842108</v>
      </c>
      <c r="AD131" s="24">
        <f ca="1">(ABS(AB131)+0.3*ABS(AC131))*SIGN(AB131)</f>
        <v>20.11566710526316</v>
      </c>
      <c r="AE131" s="24">
        <f t="shared" ref="AE131:AE134" ca="1" si="400">(ABS(AC131)+0.3*ABS(AB131))*SIGN(AC131)</f>
        <v>8.4698960526315794</v>
      </c>
      <c r="AF131" s="24">
        <f ca="1">IF($C$2&lt;=$C$3,AD131,AE131)</f>
        <v>20.11566710526316</v>
      </c>
      <c r="AG131" s="24">
        <f ca="1">V131</f>
        <v>-11.593987500000001</v>
      </c>
      <c r="AH131" s="24">
        <f ca="1">W131+AF131</f>
        <v>13.01154210526316</v>
      </c>
      <c r="AI131" s="24">
        <f ca="1">W131-AF131</f>
        <v>-27.21979210526316</v>
      </c>
      <c r="AK131" s="35" t="s">
        <v>38</v>
      </c>
      <c r="AM131" s="8" t="s">
        <v>11</v>
      </c>
      <c r="AN131" s="24">
        <f ca="1">AN123+AN125*AP119/100-AZ117*AP119^2/20000</f>
        <v>-19.455774999999996</v>
      </c>
      <c r="AO131" s="24">
        <f ca="1">AO123+AO125*AP119/100-AZ118*AP119^2/20000</f>
        <v>-11.712200000000001</v>
      </c>
      <c r="AP131" s="24">
        <f ca="1">AP123-(AP123-AP124)/AZ116*AP119/100</f>
        <v>20.521900000000002</v>
      </c>
      <c r="AQ131" s="24">
        <f ca="1">AQ123-(AQ123-AQ124)/AZ116*AP119/100</f>
        <v>2.4634499999999999</v>
      </c>
      <c r="AR131" s="24">
        <f ca="1">AR123-(AR123-AR124)/AZ116*AP119/100</f>
        <v>0.28255000000000002</v>
      </c>
      <c r="AS131" s="24">
        <f ca="1">AS123-(AS123-AS124)/AZ116*AP119/100</f>
        <v>0.41565000000000002</v>
      </c>
      <c r="AT131" s="24">
        <f ca="1">(ABS(AP131)+ABS(AR131))*SIGN(AP131)</f>
        <v>20.804450000000003</v>
      </c>
      <c r="AU131" s="24">
        <f ca="1">(ABS(AQ131)+ABS(AS131))*SIGN(AQ131)</f>
        <v>2.8790999999999998</v>
      </c>
      <c r="AV131" s="24">
        <f ca="1">(ABS(AT131)+0.3*ABS(AU131))*SIGN(AT131)</f>
        <v>21.668180000000003</v>
      </c>
      <c r="AW131" s="24">
        <f t="shared" ref="AW131:AW134" ca="1" si="401">(ABS(AU131)+0.3*ABS(AT131))*SIGN(AU131)</f>
        <v>9.1204350000000005</v>
      </c>
      <c r="AX131" s="24">
        <f ca="1">IF($C$2&lt;=$C$3,AV131,AW131)</f>
        <v>21.668180000000003</v>
      </c>
      <c r="AY131" s="24">
        <f ca="1">AN131</f>
        <v>-19.455774999999996</v>
      </c>
      <c r="AZ131" s="24">
        <f ca="1">AO131+AX131</f>
        <v>9.9559800000000021</v>
      </c>
      <c r="BA131" s="24">
        <f ca="1">AO131-AX131</f>
        <v>-33.380380000000002</v>
      </c>
      <c r="BC131" s="35" t="s">
        <v>38</v>
      </c>
      <c r="BE131" s="8" t="s">
        <v>11</v>
      </c>
      <c r="BF131" s="24">
        <f ca="1">BF123+BF125*BH119/100-BR117*BH119^2/20000</f>
        <v>-31.338450000000002</v>
      </c>
      <c r="BG131" s="24">
        <f ca="1">BG123+BG125*BH119/100-BR118*BH119^2/20000</f>
        <v>-18.739437499999998</v>
      </c>
      <c r="BH131" s="24">
        <f ca="1">BH123-(BH123-BH124)/BR116*BH119/100</f>
        <v>100.99181249999999</v>
      </c>
      <c r="BI131" s="24">
        <f ca="1">BI123-(BI123-BI124)/BR116*BH119/100</f>
        <v>12.165437499999999</v>
      </c>
      <c r="BJ131" s="24">
        <f ca="1">BJ123-(BJ123-BJ124)/BR116*BH119/100</f>
        <v>1.39909375</v>
      </c>
      <c r="BK131" s="24">
        <f ca="1">BK123-(BK123-BK124)/BR116*BH119/100</f>
        <v>2.0591093749999998</v>
      </c>
      <c r="BL131" s="24">
        <f ca="1">(ABS(BH131)+ABS(BJ131))*SIGN(BH131)</f>
        <v>102.39090625</v>
      </c>
      <c r="BM131" s="24">
        <f ca="1">(ABS(BI131)+ABS(BK131))*SIGN(BI131)</f>
        <v>14.224546875</v>
      </c>
      <c r="BN131" s="24">
        <f ca="1">(ABS(BL131)+0.3*ABS(BM131))*SIGN(BL131)</f>
        <v>106.65827031249999</v>
      </c>
      <c r="BO131" s="24">
        <f t="shared" ref="BO131:BO134" ca="1" si="402">(ABS(BM131)+0.3*ABS(BL131))*SIGN(BM131)</f>
        <v>44.941818749999996</v>
      </c>
      <c r="BP131" s="24">
        <f ca="1">IF($C$2&lt;=$C$3,BN131,BO131)</f>
        <v>106.65827031249999</v>
      </c>
      <c r="BQ131" s="24">
        <f ca="1">BF131</f>
        <v>-31.338450000000002</v>
      </c>
      <c r="BR131" s="24">
        <f ca="1">BG131+BP131</f>
        <v>87.9188328125</v>
      </c>
      <c r="BS131" s="24">
        <f ca="1">BG131-BP131</f>
        <v>-125.39770781249999</v>
      </c>
      <c r="BU131" s="35" t="s">
        <v>38</v>
      </c>
      <c r="BW131" s="8" t="s">
        <v>11</v>
      </c>
      <c r="BX131" s="24">
        <f ca="1">BX123+BX125*BZ119/100-CJ117*BZ119^2/20000</f>
        <v>-38.368099999999998</v>
      </c>
      <c r="BY131" s="24">
        <f ca="1">BY123+BY125*BZ119/100-CJ118*BZ119^2/20000</f>
        <v>-22.987887499999999</v>
      </c>
      <c r="BZ131" s="24">
        <f ca="1">BZ123-(BZ123-BZ124)/CJ116*BZ119/100</f>
        <v>137.06708333333333</v>
      </c>
      <c r="CA131" s="24">
        <f ca="1">CA123-(CA123-CA124)/CJ116*BZ119/100</f>
        <v>16.483416666666667</v>
      </c>
      <c r="CB131" s="24">
        <f ca="1">CB123-(CB123-CB124)/CJ116*BZ119/100</f>
        <v>1.8885833333333333</v>
      </c>
      <c r="CC131" s="24">
        <f ca="1">CC123-(CC123-CC124)/CJ116*BZ119/100</f>
        <v>2.7783333333333333</v>
      </c>
      <c r="CD131" s="24">
        <f ca="1">(ABS(BZ131)+ABS(CB131))*SIGN(BZ131)</f>
        <v>138.95566666666667</v>
      </c>
      <c r="CE131" s="24">
        <f ca="1">(ABS(CA131)+ABS(CC131))*SIGN(CA131)</f>
        <v>19.261749999999999</v>
      </c>
      <c r="CF131" s="24">
        <f ca="1">(ABS(CD131)+0.3*ABS(CE131))*SIGN(CD131)</f>
        <v>144.73419166666667</v>
      </c>
      <c r="CG131" s="24">
        <f t="shared" ref="CG131:CG134" ca="1" si="403">(ABS(CE131)+0.3*ABS(CD131))*SIGN(CE131)</f>
        <v>60.948450000000001</v>
      </c>
      <c r="CH131" s="24">
        <f ca="1">IF($C$2&lt;=$C$3,CF131,CG131)</f>
        <v>144.73419166666667</v>
      </c>
      <c r="CI131" s="24">
        <f ca="1">BX131</f>
        <v>-38.368099999999998</v>
      </c>
      <c r="CJ131" s="24">
        <f ca="1">BY131+CH131</f>
        <v>121.74630416666668</v>
      </c>
      <c r="CK131" s="24">
        <f ca="1">BY131-CH131</f>
        <v>-167.72207916666667</v>
      </c>
      <c r="CM131" s="35" t="s">
        <v>38</v>
      </c>
      <c r="CO131" s="8" t="s">
        <v>11</v>
      </c>
      <c r="CP131" s="24">
        <f ca="1">CP123+CP125*CR119/100-DB117*CR119^2/20000</f>
        <v>-14.518499999999998</v>
      </c>
      <c r="CQ131" s="24">
        <f ca="1">CQ123+CQ125*CR119/100-DB118*CR119^2/20000</f>
        <v>-8.7432375000000011</v>
      </c>
      <c r="CR131" s="24">
        <f ca="1">CR123-(CR123-CR124)/DB116*CR119/100</f>
        <v>122.34169444444444</v>
      </c>
      <c r="CS131" s="24">
        <f ca="1">CS123-(CS123-CS124)/DB116*CR119/100</f>
        <v>14.731847222222221</v>
      </c>
      <c r="CT131" s="24">
        <f ca="1">CT123-(CT123-CT124)/DB116*CR119/100</f>
        <v>1.6877083333333334</v>
      </c>
      <c r="CU131" s="24">
        <f ca="1">CU123-(CU123-CU124)/DB116*CR119/100</f>
        <v>2.4833194444444446</v>
      </c>
      <c r="CV131" s="24">
        <f ca="1">(ABS(CR131)+ABS(CT131))*SIGN(CR131)</f>
        <v>124.02940277777778</v>
      </c>
      <c r="CW131" s="24">
        <f ca="1">(ABS(CS131)+ABS(CU131))*SIGN(CS131)</f>
        <v>17.215166666666665</v>
      </c>
      <c r="CX131" s="24">
        <f ca="1">(ABS(CV131)+0.3*ABS(CW131))*SIGN(CV131)</f>
        <v>129.19395277777778</v>
      </c>
      <c r="CY131" s="24">
        <f t="shared" ref="CY131:CY134" ca="1" si="404">(ABS(CW131)+0.3*ABS(CV131))*SIGN(CW131)</f>
        <v>54.423987499999996</v>
      </c>
      <c r="CZ131" s="24">
        <f ca="1">IF($C$2&lt;=$C$3,CX131,CY131)</f>
        <v>129.19395277777778</v>
      </c>
      <c r="DA131" s="24">
        <f ca="1">CP131</f>
        <v>-14.518499999999998</v>
      </c>
      <c r="DB131" s="24">
        <f ca="1">CQ131+CZ131</f>
        <v>120.45071527777777</v>
      </c>
      <c r="DC131" s="24">
        <f ca="1">CQ131-CZ131</f>
        <v>-137.93719027777777</v>
      </c>
      <c r="DE131" s="35" t="s">
        <v>38</v>
      </c>
      <c r="DG131" s="8" t="s">
        <v>11</v>
      </c>
      <c r="DH131" s="24">
        <f ca="1">DH123+DH125*DJ119/100-DT117*DJ119^2/20000</f>
        <v>-14.518499999999998</v>
      </c>
      <c r="DI131" s="24">
        <f ca="1">DI123+DI125*DJ119/100-DT118*DJ119^2/20000</f>
        <v>-8.7432375000000011</v>
      </c>
      <c r="DJ131" s="24">
        <f ca="1">DJ123-(DJ123-DJ124)/DT116*DJ119/100</f>
        <v>122.34169444444444</v>
      </c>
      <c r="DK131" s="24">
        <f ca="1">DK123-(DK123-DK124)/DT116*DJ119/100</f>
        <v>14.731847222222221</v>
      </c>
      <c r="DL131" s="24">
        <f ca="1">DL123-(DL123-DL124)/DT116*DJ119/100</f>
        <v>1.6877083333333334</v>
      </c>
      <c r="DM131" s="24">
        <f ca="1">DM123-(DM123-DM124)/DT116*DJ119/100</f>
        <v>2.4833194444444446</v>
      </c>
      <c r="DN131" s="24">
        <f ca="1">(ABS(DJ131)+ABS(DL131))*SIGN(DJ131)</f>
        <v>124.02940277777778</v>
      </c>
      <c r="DO131" s="24">
        <f ca="1">(ABS(DK131)+ABS(DM131))*SIGN(DK131)</f>
        <v>17.215166666666665</v>
      </c>
      <c r="DP131" s="24">
        <f ca="1">(ABS(DN131)+0.3*ABS(DO131))*SIGN(DN131)</f>
        <v>129.19395277777778</v>
      </c>
      <c r="DQ131" s="24">
        <f t="shared" ref="DQ131:DQ134" ca="1" si="405">(ABS(DO131)+0.3*ABS(DN131))*SIGN(DO131)</f>
        <v>54.423987499999996</v>
      </c>
      <c r="DR131" s="24">
        <f ca="1">IF($C$2&lt;=$C$3,DP131,DQ131)</f>
        <v>129.19395277777778</v>
      </c>
      <c r="DS131" s="24">
        <f ca="1">DH131</f>
        <v>-14.518499999999998</v>
      </c>
      <c r="DT131" s="24">
        <f ca="1">DI131+DR131</f>
        <v>120.45071527777777</v>
      </c>
      <c r="DU131" s="24">
        <f ca="1">DI131-DR131</f>
        <v>-137.93719027777777</v>
      </c>
    </row>
    <row r="132" spans="1:126" s="21" customFormat="1" x14ac:dyDescent="0.35">
      <c r="C132" s="8" t="s">
        <v>10</v>
      </c>
      <c r="D132" s="24">
        <f ca="1">D124-D126*F120/100-P117*F120^2/20000</f>
        <v>-18.223287499999998</v>
      </c>
      <c r="E132" s="24">
        <f ca="1">E124-E126*F120/100-P118*F120^2/20000</f>
        <v>-11.164675000000001</v>
      </c>
      <c r="F132" s="24">
        <f ca="1">F124-(F124-F123)/P116*F119/100</f>
        <v>-16.397765957446808</v>
      </c>
      <c r="G132" s="24">
        <f ca="1">G124-(G124-G123)/P116*F119/100</f>
        <v>-1.9716382978723404</v>
      </c>
      <c r="H132" s="24">
        <f ca="1">H124-(H124-H123)/P116*F119/100</f>
        <v>-0.22532978723404254</v>
      </c>
      <c r="I132" s="24">
        <f ca="1">I124-(I124-I123)/P116*F119/100</f>
        <v>-0.33095744680851064</v>
      </c>
      <c r="J132" s="24">
        <f t="shared" ref="J132:K134" ca="1" si="406">(ABS(F132)+ABS(H132))*SIGN(F132)</f>
        <v>-16.62309574468085</v>
      </c>
      <c r="K132" s="24">
        <f t="shared" ca="1" si="406"/>
        <v>-2.3025957446808509</v>
      </c>
      <c r="L132" s="24">
        <f t="shared" ref="L132:L134" ca="1" si="407">(ABS(J132)+0.3*ABS(K132))*SIGN(J132)</f>
        <v>-17.313874468085103</v>
      </c>
      <c r="M132" s="24">
        <f t="shared" ca="1" si="399"/>
        <v>-7.289524468085105</v>
      </c>
      <c r="N132" s="24">
        <f ca="1">IF($C$2&lt;=$C$3,L132,M132)</f>
        <v>-17.313874468085103</v>
      </c>
      <c r="O132" s="24">
        <f t="shared" ref="O132:O134" ca="1" si="408">D132</f>
        <v>-18.223287499999998</v>
      </c>
      <c r="P132" s="24">
        <f t="shared" ref="P132:P134" ca="1" si="409">E132+N132</f>
        <v>-28.478549468085106</v>
      </c>
      <c r="Q132" s="24">
        <f t="shared" ref="Q132:Q134" ca="1" si="410">E132-N132</f>
        <v>6.1491994680851025</v>
      </c>
      <c r="S132" s="40"/>
      <c r="U132" s="8" t="s">
        <v>10</v>
      </c>
      <c r="V132" s="24">
        <f ca="1">V124-V126*X120/100-AH117*X120^2/20000</f>
        <v>-11.7827875</v>
      </c>
      <c r="W132" s="24">
        <f ca="1">W124-W126*X120/100-AH118*X120^2/20000</f>
        <v>-7.2064250000000012</v>
      </c>
      <c r="X132" s="24">
        <f ca="1">X124-(X124-X123)/AH116*X119/100</f>
        <v>-18.815157894736842</v>
      </c>
      <c r="Y132" s="24">
        <f ca="1">Y124-(Y124-Y123)/AH116*X119/100</f>
        <v>-2.2628421052631582</v>
      </c>
      <c r="Z132" s="24">
        <f ca="1">Z124-(Z124-Z123)/AH116*X119/100</f>
        <v>-0.25869736842105268</v>
      </c>
      <c r="AA132" s="24">
        <f ca="1">AA124-(AA124-AA123)/AH116*X119/100</f>
        <v>-0.38019736842105262</v>
      </c>
      <c r="AB132" s="24">
        <f t="shared" ref="AB132:AC134" ca="1" si="411">(ABS(X132)+ABS(Z132))*SIGN(X132)</f>
        <v>-19.073855263157895</v>
      </c>
      <c r="AC132" s="24">
        <f t="shared" ca="1" si="411"/>
        <v>-2.6430394736842109</v>
      </c>
      <c r="AD132" s="24">
        <f t="shared" ref="AD132:AD134" ca="1" si="412">(ABS(AB132)+0.3*ABS(AC132))*SIGN(AB132)</f>
        <v>-19.866767105263158</v>
      </c>
      <c r="AE132" s="24">
        <f t="shared" ca="1" si="400"/>
        <v>-8.3651960526315783</v>
      </c>
      <c r="AF132" s="24">
        <f ca="1">IF($C$2&lt;=$C$3,AD132,AE132)</f>
        <v>-19.866767105263158</v>
      </c>
      <c r="AG132" s="24">
        <f t="shared" ref="AG132:AG134" ca="1" si="413">V132</f>
        <v>-11.7827875</v>
      </c>
      <c r="AH132" s="24">
        <f t="shared" ref="AH132:AH134" ca="1" si="414">W132+AF132</f>
        <v>-27.073192105263161</v>
      </c>
      <c r="AI132" s="24">
        <f t="shared" ref="AI132:AI134" ca="1" si="415">W132-AF132</f>
        <v>12.660342105263156</v>
      </c>
      <c r="AK132" s="40"/>
      <c r="AM132" s="8" t="s">
        <v>10</v>
      </c>
      <c r="AN132" s="24">
        <f ca="1">AN124-AN126*AP120/100-AZ117*AP120^2/20000</f>
        <v>-19.292074999999997</v>
      </c>
      <c r="AO132" s="24">
        <f ca="1">AO124-AO126*AP120/100-AZ118*AP120^2/20000</f>
        <v>-11.6258</v>
      </c>
      <c r="AP132" s="24">
        <f ca="1">AP124-(AP124-AP123)/AZ116*AP119/100</f>
        <v>-15.2639</v>
      </c>
      <c r="AQ132" s="24">
        <f ca="1">AQ124-(AQ124-AQ123)/AZ116*AP119/100</f>
        <v>-1.8304499999999999</v>
      </c>
      <c r="AR132" s="24">
        <f ca="1">AR124-(AR124-AR123)/AZ116*AP119/100</f>
        <v>-0.21154999999999999</v>
      </c>
      <c r="AS132" s="24">
        <f ca="1">AS124-(AS124-AS123)/AZ116*AP119/100</f>
        <v>-0.31064999999999998</v>
      </c>
      <c r="AT132" s="24">
        <f t="shared" ref="AT132:AU134" ca="1" si="416">(ABS(AP132)+ABS(AR132))*SIGN(AP132)</f>
        <v>-15.47545</v>
      </c>
      <c r="AU132" s="24">
        <f t="shared" ca="1" si="416"/>
        <v>-2.1410999999999998</v>
      </c>
      <c r="AV132" s="24">
        <f t="shared" ref="AV132:AV134" ca="1" si="417">(ABS(AT132)+0.3*ABS(AU132))*SIGN(AT132)</f>
        <v>-16.11778</v>
      </c>
      <c r="AW132" s="24">
        <f t="shared" ca="1" si="401"/>
        <v>-6.7837350000000001</v>
      </c>
      <c r="AX132" s="24">
        <f ca="1">IF($C$2&lt;=$C$3,AV132,AW132)</f>
        <v>-16.11778</v>
      </c>
      <c r="AY132" s="24">
        <f t="shared" ref="AY132:AY134" ca="1" si="418">AN132</f>
        <v>-19.292074999999997</v>
      </c>
      <c r="AZ132" s="24">
        <f t="shared" ref="AZ132:AZ134" ca="1" si="419">AO132+AX132</f>
        <v>-27.743580000000001</v>
      </c>
      <c r="BA132" s="24">
        <f t="shared" ref="BA132:BA134" ca="1" si="420">AO132-AX132</f>
        <v>4.4919799999999999</v>
      </c>
      <c r="BC132" s="40"/>
      <c r="BE132" s="8" t="s">
        <v>10</v>
      </c>
      <c r="BF132" s="24">
        <f ca="1">BF124-BF126*BH120/100-BR117*BH120^2/20000</f>
        <v>-14.561249999999996</v>
      </c>
      <c r="BG132" s="24">
        <f ca="1">BG124-BG126*BH120/100-BR118*BH120^2/20000</f>
        <v>-8.8283374999999982</v>
      </c>
      <c r="BH132" s="24">
        <f ca="1">BH124-(BH124-BH123)/BR116*BH119/100</f>
        <v>-142.2638125</v>
      </c>
      <c r="BI132" s="24">
        <f ca="1">BI124-(BI124-BI123)/BR116*BH119/100</f>
        <v>-17.135437499999998</v>
      </c>
      <c r="BJ132" s="24">
        <f ca="1">BJ124-(BJ124-BJ123)/BR116*BH119/100</f>
        <v>-1.9630937500000001</v>
      </c>
      <c r="BK132" s="24">
        <f ca="1">BK124-(BK124-BK123)/BR116*BH119/100</f>
        <v>-2.888109375</v>
      </c>
      <c r="BL132" s="24">
        <f t="shared" ref="BL132:BM134" ca="1" si="421">(ABS(BH132)+ABS(BJ132))*SIGN(BH132)</f>
        <v>-144.22690625000001</v>
      </c>
      <c r="BM132" s="24">
        <f t="shared" ca="1" si="421"/>
        <v>-20.023546874999997</v>
      </c>
      <c r="BN132" s="24">
        <f t="shared" ref="BN132:BN134" ca="1" si="422">(ABS(BL132)+0.3*ABS(BM132))*SIGN(BL132)</f>
        <v>-150.23397031250002</v>
      </c>
      <c r="BO132" s="24">
        <f t="shared" ca="1" si="402"/>
        <v>-63.291618749999998</v>
      </c>
      <c r="BP132" s="24">
        <f ca="1">IF($C$2&lt;=$C$3,BN132,BO132)</f>
        <v>-150.23397031250002</v>
      </c>
      <c r="BQ132" s="24">
        <f t="shared" ref="BQ132:BQ134" ca="1" si="423">BF132</f>
        <v>-14.561249999999996</v>
      </c>
      <c r="BR132" s="24">
        <f t="shared" ref="BR132:BR134" ca="1" si="424">BG132+BP132</f>
        <v>-159.06230781250002</v>
      </c>
      <c r="BS132" s="24">
        <f t="shared" ref="BS132:BS134" ca="1" si="425">BG132-BP132</f>
        <v>141.40563281250002</v>
      </c>
      <c r="BU132" s="40"/>
      <c r="BW132" s="8" t="s">
        <v>10</v>
      </c>
      <c r="BX132" s="24">
        <f ca="1">BX124-BX126*BZ120/100-CJ117*BZ120^2/20000</f>
        <v>-40.500799999999991</v>
      </c>
      <c r="BY132" s="24">
        <f ca="1">BY124-BY126*BZ120/100-CJ118*BZ120^2/20000</f>
        <v>-24.305687499999998</v>
      </c>
      <c r="BZ132" s="24">
        <f ca="1">BZ124-(BZ124-BZ123)/CJ116*BZ119/100</f>
        <v>-137.55208333333334</v>
      </c>
      <c r="CA132" s="24">
        <f ca="1">CA124-(CA124-CA123)/CJ116*BZ119/100</f>
        <v>-16.542416666666664</v>
      </c>
      <c r="CB132" s="24">
        <f ca="1">CB124-(CB124-CB123)/CJ116*BZ119/100</f>
        <v>-1.8955833333333334</v>
      </c>
      <c r="CC132" s="24">
        <f ca="1">CC124-(CC124-CC123)/CJ116*BZ119/100</f>
        <v>-2.7883333333333336</v>
      </c>
      <c r="CD132" s="24">
        <f t="shared" ref="CD132:CE134" ca="1" si="426">(ABS(BZ132)+ABS(CB132))*SIGN(BZ132)</f>
        <v>-139.44766666666666</v>
      </c>
      <c r="CE132" s="24">
        <f t="shared" ca="1" si="426"/>
        <v>-19.330749999999998</v>
      </c>
      <c r="CF132" s="24">
        <f t="shared" ref="CF132:CF134" ca="1" si="427">(ABS(CD132)+0.3*ABS(CE132))*SIGN(CD132)</f>
        <v>-145.24689166666667</v>
      </c>
      <c r="CG132" s="24">
        <f t="shared" ca="1" si="403"/>
        <v>-61.165049999999994</v>
      </c>
      <c r="CH132" s="24">
        <f ca="1">IF($C$2&lt;=$C$3,CF132,CG132)</f>
        <v>-145.24689166666667</v>
      </c>
      <c r="CI132" s="24">
        <f t="shared" ref="CI132:CI134" ca="1" si="428">BX132</f>
        <v>-40.500799999999991</v>
      </c>
      <c r="CJ132" s="24">
        <f t="shared" ref="CJ132:CJ134" ca="1" si="429">BY132+CH132</f>
        <v>-169.55257916666667</v>
      </c>
      <c r="CK132" s="24">
        <f t="shared" ref="CK132:CK134" ca="1" si="430">BY132-CH132</f>
        <v>120.94120416666667</v>
      </c>
      <c r="CM132" s="40"/>
      <c r="CO132" s="8" t="s">
        <v>10</v>
      </c>
      <c r="CP132" s="24">
        <f ca="1">CP124-CP126*CR120/100-DB117*CR120^2/20000</f>
        <v>-34.8596</v>
      </c>
      <c r="CQ132" s="24">
        <f ca="1">CQ124-CQ126*CR120/100-DB118*CR120^2/20000</f>
        <v>-20.865537499999999</v>
      </c>
      <c r="CR132" s="24">
        <f ca="1">CR124-(CR124-CR123)/DB116*CR119/100</f>
        <v>-91.879694444444439</v>
      </c>
      <c r="CS132" s="24">
        <f ca="1">CS124-(CS124-CS123)/DB116*CR119/100</f>
        <v>-11.062847222222222</v>
      </c>
      <c r="CT132" s="24">
        <f ca="1">CT124-(CT124-CT123)/DB116*CR119/100</f>
        <v>-1.2727083333333333</v>
      </c>
      <c r="CU132" s="24">
        <f ca="1">CU124-(CU124-CU123)/DB116*CR119/100</f>
        <v>-1.8723194444444446</v>
      </c>
      <c r="CV132" s="24">
        <f t="shared" ref="CV132:CW134" ca="1" si="431">(ABS(CR132)+ABS(CT132))*SIGN(CR132)</f>
        <v>-93.152402777777766</v>
      </c>
      <c r="CW132" s="24">
        <f t="shared" ca="1" si="431"/>
        <v>-12.935166666666667</v>
      </c>
      <c r="CX132" s="24">
        <f t="shared" ref="CX132:CX134" ca="1" si="432">(ABS(CV132)+0.3*ABS(CW132))*SIGN(CV132)</f>
        <v>-97.032952777777766</v>
      </c>
      <c r="CY132" s="24">
        <f t="shared" ca="1" si="404"/>
        <v>-40.8808875</v>
      </c>
      <c r="CZ132" s="24">
        <f ca="1">IF($C$2&lt;=$C$3,CX132,CY132)</f>
        <v>-97.032952777777766</v>
      </c>
      <c r="DA132" s="24">
        <f t="shared" ref="DA132:DA134" ca="1" si="433">CP132</f>
        <v>-34.8596</v>
      </c>
      <c r="DB132" s="24">
        <f t="shared" ref="DB132:DB134" ca="1" si="434">CQ132+CZ132</f>
        <v>-117.89849027777777</v>
      </c>
      <c r="DC132" s="24">
        <f t="shared" ref="DC132:DC134" ca="1" si="435">CQ132-CZ132</f>
        <v>76.167415277777764</v>
      </c>
      <c r="DE132" s="40"/>
      <c r="DG132" s="8" t="s">
        <v>10</v>
      </c>
      <c r="DH132" s="24">
        <f ca="1">DH124-DH126*DJ120/100-DT117*DJ120^2/20000</f>
        <v>-18.247</v>
      </c>
      <c r="DI132" s="24">
        <f ca="1">DI124-DI126*DJ120/100-DT118*DJ120^2/20000</f>
        <v>-10.910637499999998</v>
      </c>
      <c r="DJ132" s="24">
        <f ca="1">DJ124-(DJ124-DJ123)/DT116*DJ119/100</f>
        <v>-91.879694444444439</v>
      </c>
      <c r="DK132" s="24">
        <f ca="1">DK124-(DK124-DK123)/DT116*DJ119/100</f>
        <v>-11.062847222222222</v>
      </c>
      <c r="DL132" s="24">
        <f ca="1">DL124-(DL124-DL123)/DT116*DJ119/100</f>
        <v>-1.2727083333333333</v>
      </c>
      <c r="DM132" s="24">
        <f ca="1">DM124-(DM124-DM123)/DT116*DJ119/100</f>
        <v>-1.8723194444444446</v>
      </c>
      <c r="DN132" s="24">
        <f t="shared" ref="DN132:DO134" ca="1" si="436">(ABS(DJ132)+ABS(DL132))*SIGN(DJ132)</f>
        <v>-93.152402777777766</v>
      </c>
      <c r="DO132" s="24">
        <f t="shared" ca="1" si="436"/>
        <v>-12.935166666666667</v>
      </c>
      <c r="DP132" s="24">
        <f t="shared" ref="DP132:DP134" ca="1" si="437">(ABS(DN132)+0.3*ABS(DO132))*SIGN(DN132)</f>
        <v>-97.032952777777766</v>
      </c>
      <c r="DQ132" s="24">
        <f t="shared" ca="1" si="405"/>
        <v>-40.8808875</v>
      </c>
      <c r="DR132" s="24">
        <f ca="1">IF($C$2&lt;=$C$3,DP132,DQ132)</f>
        <v>-97.032952777777766</v>
      </c>
      <c r="DS132" s="24">
        <f t="shared" ref="DS132:DS134" ca="1" si="438">DH132</f>
        <v>-18.247</v>
      </c>
      <c r="DT132" s="24">
        <f t="shared" ref="DT132:DT134" ca="1" si="439">DI132+DR132</f>
        <v>-107.94359027777776</v>
      </c>
      <c r="DU132" s="24">
        <f t="shared" ref="DU132:DU134" ca="1" si="440">DI132-DR132</f>
        <v>86.122315277777773</v>
      </c>
    </row>
    <row r="133" spans="1:126" s="21" customFormat="1" x14ac:dyDescent="0.35">
      <c r="C133" s="8" t="s">
        <v>9</v>
      </c>
      <c r="D133" s="24">
        <f ca="1">D125-P117*F119/100</f>
        <v>26.387499999999999</v>
      </c>
      <c r="E133" s="24">
        <f ca="1">E125-P118*F119/100</f>
        <v>16.169</v>
      </c>
      <c r="F133" s="24">
        <f t="shared" ref="F133:I134" ca="1" si="441">F125</f>
        <v>-7.6150000000000002</v>
      </c>
      <c r="G133" s="24">
        <f t="shared" ca="1" si="441"/>
        <v>-0.91600000000000004</v>
      </c>
      <c r="H133" s="24">
        <f t="shared" ca="1" si="441"/>
        <v>-0.105</v>
      </c>
      <c r="I133" s="24">
        <f t="shared" ca="1" si="441"/>
        <v>-0.154</v>
      </c>
      <c r="J133" s="24">
        <f t="shared" ca="1" si="406"/>
        <v>-7.7200000000000006</v>
      </c>
      <c r="K133" s="24">
        <f t="shared" ca="1" si="406"/>
        <v>-1.07</v>
      </c>
      <c r="L133" s="24">
        <f t="shared" ca="1" si="407"/>
        <v>-8.0410000000000004</v>
      </c>
      <c r="M133" s="24">
        <f t="shared" ca="1" si="399"/>
        <v>-3.3860000000000001</v>
      </c>
      <c r="N133" s="24">
        <f ca="1">IF($C$2&lt;=$C$3,L133,M133)</f>
        <v>-8.0410000000000004</v>
      </c>
      <c r="O133" s="24">
        <f t="shared" ca="1" si="408"/>
        <v>26.387499999999999</v>
      </c>
      <c r="P133" s="24">
        <f t="shared" ca="1" si="409"/>
        <v>8.1280000000000001</v>
      </c>
      <c r="Q133" s="24">
        <f t="shared" ca="1" si="410"/>
        <v>24.21</v>
      </c>
      <c r="S133" s="40"/>
      <c r="U133" s="8" t="s">
        <v>9</v>
      </c>
      <c r="V133" s="24">
        <f ca="1">V125-AH117*X119/100</f>
        <v>21.138499999999997</v>
      </c>
      <c r="W133" s="24">
        <f ca="1">W125-AH118*X119/100</f>
        <v>12.956000000000001</v>
      </c>
      <c r="X133" s="24">
        <f t="shared" ref="X133:AA134" ca="1" si="442">X125</f>
        <v>-10.819000000000001</v>
      </c>
      <c r="Y133" s="24">
        <f t="shared" ca="1" si="442"/>
        <v>-1.3009999999999999</v>
      </c>
      <c r="Z133" s="24">
        <f t="shared" ca="1" si="442"/>
        <v>-0.14899999999999999</v>
      </c>
      <c r="AA133" s="24">
        <f t="shared" ca="1" si="442"/>
        <v>-0.219</v>
      </c>
      <c r="AB133" s="24">
        <f t="shared" ca="1" si="411"/>
        <v>-10.968</v>
      </c>
      <c r="AC133" s="24">
        <f t="shared" ca="1" si="411"/>
        <v>-1.52</v>
      </c>
      <c r="AD133" s="24">
        <f t="shared" ca="1" si="412"/>
        <v>-11.423999999999999</v>
      </c>
      <c r="AE133" s="24">
        <f t="shared" ca="1" si="400"/>
        <v>-4.8103999999999996</v>
      </c>
      <c r="AF133" s="24">
        <f ca="1">IF($C$2&lt;=$C$3,AD133,AE133)</f>
        <v>-11.423999999999999</v>
      </c>
      <c r="AG133" s="24">
        <f t="shared" ca="1" si="413"/>
        <v>21.138499999999997</v>
      </c>
      <c r="AH133" s="24">
        <f t="shared" ca="1" si="414"/>
        <v>1.5320000000000018</v>
      </c>
      <c r="AI133" s="24">
        <f t="shared" ca="1" si="415"/>
        <v>24.380000000000003</v>
      </c>
      <c r="AK133" s="40"/>
      <c r="AM133" s="8" t="s">
        <v>9</v>
      </c>
      <c r="AN133" s="24">
        <f ca="1">AN125-AZ117*AP119/100</f>
        <v>48.472000000000001</v>
      </c>
      <c r="AO133" s="24">
        <f ca="1">AO125-AZ118*AP119/100</f>
        <v>29.192</v>
      </c>
      <c r="AP133" s="24">
        <f t="shared" ref="AP133:AS134" ca="1" si="443">AP125</f>
        <v>-13.254</v>
      </c>
      <c r="AQ133" s="24">
        <f t="shared" ca="1" si="443"/>
        <v>-1.59</v>
      </c>
      <c r="AR133" s="24">
        <f t="shared" ca="1" si="443"/>
        <v>-0.183</v>
      </c>
      <c r="AS133" s="24">
        <f t="shared" ca="1" si="443"/>
        <v>-0.26900000000000002</v>
      </c>
      <c r="AT133" s="24">
        <f t="shared" ca="1" si="416"/>
        <v>-13.436999999999999</v>
      </c>
      <c r="AU133" s="24">
        <f t="shared" ca="1" si="416"/>
        <v>-1.859</v>
      </c>
      <c r="AV133" s="24">
        <f t="shared" ca="1" si="417"/>
        <v>-13.9947</v>
      </c>
      <c r="AW133" s="24">
        <f t="shared" ca="1" si="401"/>
        <v>-5.8900999999999994</v>
      </c>
      <c r="AX133" s="24">
        <f ca="1">IF($C$2&lt;=$C$3,AV133,AW133)</f>
        <v>-13.9947</v>
      </c>
      <c r="AY133" s="24">
        <f t="shared" ca="1" si="418"/>
        <v>48.472000000000001</v>
      </c>
      <c r="AZ133" s="24">
        <f t="shared" ca="1" si="419"/>
        <v>15.1973</v>
      </c>
      <c r="BA133" s="24">
        <f t="shared" ca="1" si="420"/>
        <v>43.186700000000002</v>
      </c>
      <c r="BC133" s="40"/>
      <c r="BE133" s="8" t="s">
        <v>9</v>
      </c>
      <c r="BF133" s="24">
        <f ca="1">BF125-BR117*BH119/100</f>
        <v>77.44</v>
      </c>
      <c r="BG133" s="24">
        <f ca="1">BG125-BR118*BH119/100</f>
        <v>46.371499999999997</v>
      </c>
      <c r="BH133" s="24">
        <f t="shared" ref="BH133:BK134" ca="1" si="444">BH125</f>
        <v>-83.881</v>
      </c>
      <c r="BI133" s="24">
        <f t="shared" ca="1" si="444"/>
        <v>-10.103999999999999</v>
      </c>
      <c r="BJ133" s="24">
        <f t="shared" ca="1" si="444"/>
        <v>-1.1599999999999999</v>
      </c>
      <c r="BK133" s="24">
        <f t="shared" ca="1" si="444"/>
        <v>-1.706</v>
      </c>
      <c r="BL133" s="24">
        <f t="shared" ca="1" si="421"/>
        <v>-85.040999999999997</v>
      </c>
      <c r="BM133" s="24">
        <f t="shared" ca="1" si="421"/>
        <v>-11.809999999999999</v>
      </c>
      <c r="BN133" s="24">
        <f t="shared" ca="1" si="422"/>
        <v>-88.584000000000003</v>
      </c>
      <c r="BO133" s="24">
        <f t="shared" ca="1" si="402"/>
        <v>-37.322299999999998</v>
      </c>
      <c r="BP133" s="24">
        <f ca="1">IF($C$2&lt;=$C$3,BN133,BO133)</f>
        <v>-88.584000000000003</v>
      </c>
      <c r="BQ133" s="24">
        <f t="shared" ca="1" si="423"/>
        <v>77.44</v>
      </c>
      <c r="BR133" s="24">
        <f t="shared" ca="1" si="424"/>
        <v>-42.212500000000006</v>
      </c>
      <c r="BS133" s="24">
        <f t="shared" ca="1" si="425"/>
        <v>134.9555</v>
      </c>
      <c r="BU133" s="40"/>
      <c r="BW133" s="8" t="s">
        <v>9</v>
      </c>
      <c r="BX133" s="24">
        <f ca="1">BX125-CJ117*BZ119/100</f>
        <v>91.721000000000004</v>
      </c>
      <c r="BY133" s="24">
        <f ca="1">BY125-CJ118*BZ119/100</f>
        <v>54.976500000000001</v>
      </c>
      <c r="BZ133" s="24">
        <f t="shared" ref="BZ133:CC134" ca="1" si="445">BZ125</f>
        <v>-78.462999999999994</v>
      </c>
      <c r="CA133" s="24">
        <f t="shared" ca="1" si="445"/>
        <v>-9.4359999999999999</v>
      </c>
      <c r="CB133" s="24">
        <f t="shared" ca="1" si="445"/>
        <v>-1.081</v>
      </c>
      <c r="CC133" s="24">
        <f t="shared" ca="1" si="445"/>
        <v>-1.591</v>
      </c>
      <c r="CD133" s="24">
        <f t="shared" ca="1" si="426"/>
        <v>-79.543999999999997</v>
      </c>
      <c r="CE133" s="24">
        <f t="shared" ca="1" si="426"/>
        <v>-11.026999999999999</v>
      </c>
      <c r="CF133" s="24">
        <f t="shared" ca="1" si="427"/>
        <v>-82.852099999999993</v>
      </c>
      <c r="CG133" s="24">
        <f t="shared" ca="1" si="403"/>
        <v>-34.8902</v>
      </c>
      <c r="CH133" s="24">
        <f ca="1">IF($C$2&lt;=$C$3,CF133,CG133)</f>
        <v>-82.852099999999993</v>
      </c>
      <c r="CI133" s="24">
        <f t="shared" ca="1" si="428"/>
        <v>91.721000000000004</v>
      </c>
      <c r="CJ133" s="24">
        <f t="shared" ca="1" si="429"/>
        <v>-27.875599999999991</v>
      </c>
      <c r="CK133" s="24">
        <f t="shared" ca="1" si="430"/>
        <v>137.82859999999999</v>
      </c>
      <c r="CM133" s="40"/>
      <c r="CO133" s="8" t="s">
        <v>9</v>
      </c>
      <c r="CP133" s="24">
        <f ca="1">CP125-DB117*CR119/100</f>
        <v>75.217000000000013</v>
      </c>
      <c r="CQ133" s="24">
        <f ca="1">CQ125-DB118*CR119/100</f>
        <v>45.115499999999997</v>
      </c>
      <c r="CR133" s="24">
        <f t="shared" ref="CR133:CU134" ca="1" si="446">CR125</f>
        <v>-73.869</v>
      </c>
      <c r="CS133" s="24">
        <f t="shared" ca="1" si="446"/>
        <v>-8.8949999999999996</v>
      </c>
      <c r="CT133" s="24">
        <f t="shared" ca="1" si="446"/>
        <v>-1.0209999999999999</v>
      </c>
      <c r="CU133" s="24">
        <f t="shared" ca="1" si="446"/>
        <v>-1.502</v>
      </c>
      <c r="CV133" s="24">
        <f t="shared" ca="1" si="431"/>
        <v>-74.89</v>
      </c>
      <c r="CW133" s="24">
        <f t="shared" ca="1" si="431"/>
        <v>-10.397</v>
      </c>
      <c r="CX133" s="24">
        <f t="shared" ca="1" si="432"/>
        <v>-78.009100000000004</v>
      </c>
      <c r="CY133" s="24">
        <f t="shared" ca="1" si="404"/>
        <v>-32.863999999999997</v>
      </c>
      <c r="CZ133" s="24">
        <f ca="1">IF($C$2&lt;=$C$3,CX133,CY133)</f>
        <v>-78.009100000000004</v>
      </c>
      <c r="DA133" s="24">
        <f t="shared" ca="1" si="433"/>
        <v>75.217000000000013</v>
      </c>
      <c r="DB133" s="24">
        <f t="shared" ca="1" si="434"/>
        <v>-32.893600000000006</v>
      </c>
      <c r="DC133" s="24">
        <f t="shared" ca="1" si="435"/>
        <v>123.1246</v>
      </c>
      <c r="DE133" s="40"/>
      <c r="DG133" s="8" t="s">
        <v>9</v>
      </c>
      <c r="DH133" s="24">
        <f ca="1">DH125-DT117*DJ119/100</f>
        <v>75.217000000000013</v>
      </c>
      <c r="DI133" s="24">
        <f ca="1">DI125-DT118*DJ119/100</f>
        <v>45.115499999999997</v>
      </c>
      <c r="DJ133" s="24">
        <f t="shared" ref="DJ133:DM134" ca="1" si="447">DJ125</f>
        <v>-73.869</v>
      </c>
      <c r="DK133" s="24">
        <f t="shared" ca="1" si="447"/>
        <v>-8.8949999999999996</v>
      </c>
      <c r="DL133" s="24">
        <f t="shared" ca="1" si="447"/>
        <v>-1.0209999999999999</v>
      </c>
      <c r="DM133" s="24">
        <f t="shared" ca="1" si="447"/>
        <v>-1.502</v>
      </c>
      <c r="DN133" s="24">
        <f t="shared" ca="1" si="436"/>
        <v>-74.89</v>
      </c>
      <c r="DO133" s="24">
        <f t="shared" ca="1" si="436"/>
        <v>-10.397</v>
      </c>
      <c r="DP133" s="24">
        <f t="shared" ca="1" si="437"/>
        <v>-78.009100000000004</v>
      </c>
      <c r="DQ133" s="24">
        <f t="shared" ca="1" si="405"/>
        <v>-32.863999999999997</v>
      </c>
      <c r="DR133" s="24">
        <f ca="1">IF($C$2&lt;=$C$3,DP133,DQ133)</f>
        <v>-78.009100000000004</v>
      </c>
      <c r="DS133" s="24">
        <f t="shared" ca="1" si="438"/>
        <v>75.217000000000013</v>
      </c>
      <c r="DT133" s="24">
        <f t="shared" ca="1" si="439"/>
        <v>-32.893600000000006</v>
      </c>
      <c r="DU133" s="24">
        <f t="shared" ca="1" si="440"/>
        <v>123.1246</v>
      </c>
    </row>
    <row r="134" spans="1:126" s="21" customFormat="1" x14ac:dyDescent="0.35">
      <c r="C134" s="8" t="s">
        <v>8</v>
      </c>
      <c r="D134" s="24">
        <f ca="1">D126+P117*F120/100</f>
        <v>-26.8965</v>
      </c>
      <c r="E134" s="24">
        <f ca="1">E126+P118*F120/100</f>
        <v>-16.478999999999999</v>
      </c>
      <c r="F134" s="24">
        <f t="shared" ca="1" si="441"/>
        <v>-7.6150000000000002</v>
      </c>
      <c r="G134" s="24">
        <f t="shared" ca="1" si="441"/>
        <v>-0.91600000000000004</v>
      </c>
      <c r="H134" s="24">
        <f t="shared" ca="1" si="441"/>
        <v>-0.105</v>
      </c>
      <c r="I134" s="24">
        <f t="shared" ca="1" si="441"/>
        <v>-0.154</v>
      </c>
      <c r="J134" s="24">
        <f t="shared" ca="1" si="406"/>
        <v>-7.7200000000000006</v>
      </c>
      <c r="K134" s="24">
        <f t="shared" ca="1" si="406"/>
        <v>-1.07</v>
      </c>
      <c r="L134" s="24">
        <f t="shared" ca="1" si="407"/>
        <v>-8.0410000000000004</v>
      </c>
      <c r="M134" s="24">
        <f t="shared" ca="1" si="399"/>
        <v>-3.3860000000000001</v>
      </c>
      <c r="N134" s="24">
        <f ca="1">IF($C$2&lt;=$C$3,L134,M134)</f>
        <v>-8.0410000000000004</v>
      </c>
      <c r="O134" s="24">
        <f t="shared" ca="1" si="408"/>
        <v>-26.8965</v>
      </c>
      <c r="P134" s="24">
        <f t="shared" ca="1" si="409"/>
        <v>-24.52</v>
      </c>
      <c r="Q134" s="24">
        <f t="shared" ca="1" si="410"/>
        <v>-8.4379999999999988</v>
      </c>
      <c r="S134" s="40"/>
      <c r="U134" s="8" t="s">
        <v>8</v>
      </c>
      <c r="V134" s="24">
        <f ca="1">V126+AH117*X120/100</f>
        <v>-21.246499999999997</v>
      </c>
      <c r="W134" s="24">
        <f ca="1">W126+AH118*X120/100</f>
        <v>-13.014000000000001</v>
      </c>
      <c r="X134" s="24">
        <f t="shared" ca="1" si="442"/>
        <v>-10.819000000000001</v>
      </c>
      <c r="Y134" s="24">
        <f t="shared" ca="1" si="442"/>
        <v>-1.3009999999999999</v>
      </c>
      <c r="Z134" s="24">
        <f t="shared" ca="1" si="442"/>
        <v>-0.14899999999999999</v>
      </c>
      <c r="AA134" s="24">
        <f t="shared" ca="1" si="442"/>
        <v>-0.219</v>
      </c>
      <c r="AB134" s="24">
        <f t="shared" ca="1" si="411"/>
        <v>-10.968</v>
      </c>
      <c r="AC134" s="24">
        <f t="shared" ca="1" si="411"/>
        <v>-1.52</v>
      </c>
      <c r="AD134" s="24">
        <f t="shared" ca="1" si="412"/>
        <v>-11.423999999999999</v>
      </c>
      <c r="AE134" s="24">
        <f t="shared" ca="1" si="400"/>
        <v>-4.8103999999999996</v>
      </c>
      <c r="AF134" s="24">
        <f ca="1">IF($C$2&lt;=$C$3,AD134,AE134)</f>
        <v>-11.423999999999999</v>
      </c>
      <c r="AG134" s="24">
        <f t="shared" ca="1" si="413"/>
        <v>-21.246499999999997</v>
      </c>
      <c r="AH134" s="24">
        <f t="shared" ca="1" si="414"/>
        <v>-24.438000000000002</v>
      </c>
      <c r="AI134" s="24">
        <f t="shared" ca="1" si="415"/>
        <v>-1.5900000000000016</v>
      </c>
      <c r="AK134" s="40"/>
      <c r="AM134" s="8" t="s">
        <v>8</v>
      </c>
      <c r="AN134" s="24">
        <f ca="1">AN126+AZ117*AP120/100</f>
        <v>-48.35</v>
      </c>
      <c r="AO134" s="24">
        <f ca="1">AO126+AZ118*AP120/100</f>
        <v>-29.128</v>
      </c>
      <c r="AP134" s="24">
        <f t="shared" ca="1" si="443"/>
        <v>-13.254</v>
      </c>
      <c r="AQ134" s="24">
        <f t="shared" ca="1" si="443"/>
        <v>-1.59</v>
      </c>
      <c r="AR134" s="24">
        <f t="shared" ca="1" si="443"/>
        <v>-0.183</v>
      </c>
      <c r="AS134" s="24">
        <f t="shared" ca="1" si="443"/>
        <v>-0.26900000000000002</v>
      </c>
      <c r="AT134" s="24">
        <f t="shared" ca="1" si="416"/>
        <v>-13.436999999999999</v>
      </c>
      <c r="AU134" s="24">
        <f t="shared" ca="1" si="416"/>
        <v>-1.859</v>
      </c>
      <c r="AV134" s="24">
        <f t="shared" ca="1" si="417"/>
        <v>-13.9947</v>
      </c>
      <c r="AW134" s="24">
        <f t="shared" ca="1" si="401"/>
        <v>-5.8900999999999994</v>
      </c>
      <c r="AX134" s="24">
        <f ca="1">IF($C$2&lt;=$C$3,AV134,AW134)</f>
        <v>-13.9947</v>
      </c>
      <c r="AY134" s="24">
        <f t="shared" ca="1" si="418"/>
        <v>-48.35</v>
      </c>
      <c r="AZ134" s="24">
        <f t="shared" ca="1" si="419"/>
        <v>-43.122700000000002</v>
      </c>
      <c r="BA134" s="24">
        <f t="shared" ca="1" si="420"/>
        <v>-15.1333</v>
      </c>
      <c r="BC134" s="40"/>
      <c r="BE134" s="8" t="s">
        <v>8</v>
      </c>
      <c r="BF134" s="24">
        <f ca="1">BF126+BR117*BH120/100</f>
        <v>-65.012</v>
      </c>
      <c r="BG134" s="24">
        <f ca="1">BG126+BR118*BH120/100</f>
        <v>-39.029499999999999</v>
      </c>
      <c r="BH134" s="24">
        <f t="shared" ca="1" si="444"/>
        <v>-83.881</v>
      </c>
      <c r="BI134" s="24">
        <f t="shared" ca="1" si="444"/>
        <v>-10.103999999999999</v>
      </c>
      <c r="BJ134" s="24">
        <f t="shared" ca="1" si="444"/>
        <v>-1.1599999999999999</v>
      </c>
      <c r="BK134" s="24">
        <f t="shared" ca="1" si="444"/>
        <v>-1.706</v>
      </c>
      <c r="BL134" s="24">
        <f t="shared" ca="1" si="421"/>
        <v>-85.040999999999997</v>
      </c>
      <c r="BM134" s="24">
        <f t="shared" ca="1" si="421"/>
        <v>-11.809999999999999</v>
      </c>
      <c r="BN134" s="24">
        <f t="shared" ca="1" si="422"/>
        <v>-88.584000000000003</v>
      </c>
      <c r="BO134" s="24">
        <f t="shared" ca="1" si="402"/>
        <v>-37.322299999999998</v>
      </c>
      <c r="BP134" s="24">
        <f ca="1">IF($C$2&lt;=$C$3,BN134,BO134)</f>
        <v>-88.584000000000003</v>
      </c>
      <c r="BQ134" s="24">
        <f t="shared" ca="1" si="423"/>
        <v>-65.012</v>
      </c>
      <c r="BR134" s="24">
        <f t="shared" ca="1" si="424"/>
        <v>-127.6135</v>
      </c>
      <c r="BS134" s="24">
        <f t="shared" ca="1" si="425"/>
        <v>49.554500000000004</v>
      </c>
      <c r="BU134" s="40"/>
      <c r="BW134" s="8" t="s">
        <v>8</v>
      </c>
      <c r="BX134" s="24">
        <f ca="1">BX126+CJ117*BZ120/100</f>
        <v>-92.939000000000007</v>
      </c>
      <c r="BY134" s="24">
        <f ca="1">BY126+CJ118*BZ120/100</f>
        <v>-55.728500000000011</v>
      </c>
      <c r="BZ134" s="24">
        <f t="shared" ca="1" si="445"/>
        <v>-78.462999999999994</v>
      </c>
      <c r="CA134" s="24">
        <f t="shared" ca="1" si="445"/>
        <v>-9.4359999999999999</v>
      </c>
      <c r="CB134" s="24">
        <f t="shared" ca="1" si="445"/>
        <v>-1.081</v>
      </c>
      <c r="CC134" s="24">
        <f t="shared" ca="1" si="445"/>
        <v>-1.591</v>
      </c>
      <c r="CD134" s="24">
        <f t="shared" ca="1" si="426"/>
        <v>-79.543999999999997</v>
      </c>
      <c r="CE134" s="24">
        <f t="shared" ca="1" si="426"/>
        <v>-11.026999999999999</v>
      </c>
      <c r="CF134" s="24">
        <f t="shared" ca="1" si="427"/>
        <v>-82.852099999999993</v>
      </c>
      <c r="CG134" s="24">
        <f t="shared" ca="1" si="403"/>
        <v>-34.8902</v>
      </c>
      <c r="CH134" s="24">
        <f ca="1">IF($C$2&lt;=$C$3,CF134,CG134)</f>
        <v>-82.852099999999993</v>
      </c>
      <c r="CI134" s="24">
        <f t="shared" ca="1" si="428"/>
        <v>-92.939000000000007</v>
      </c>
      <c r="CJ134" s="24">
        <f t="shared" ca="1" si="429"/>
        <v>-138.5806</v>
      </c>
      <c r="CK134" s="24">
        <f t="shared" ca="1" si="430"/>
        <v>27.123599999999982</v>
      </c>
      <c r="CM134" s="40"/>
      <c r="CO134" s="8" t="s">
        <v>8</v>
      </c>
      <c r="CP134" s="24">
        <f ca="1">CP126+DB117*CR120/100</f>
        <v>-88.338999999999999</v>
      </c>
      <c r="CQ134" s="24">
        <f ca="1">CQ126+DB118*CR120/100</f>
        <v>-52.9375</v>
      </c>
      <c r="CR134" s="24">
        <f t="shared" ca="1" si="446"/>
        <v>-73.869</v>
      </c>
      <c r="CS134" s="24">
        <f t="shared" ca="1" si="446"/>
        <v>-8.8949999999999996</v>
      </c>
      <c r="CT134" s="24">
        <f t="shared" ca="1" si="446"/>
        <v>-1.0209999999999999</v>
      </c>
      <c r="CU134" s="24">
        <f t="shared" ca="1" si="446"/>
        <v>-1.502</v>
      </c>
      <c r="CV134" s="24">
        <f t="shared" ca="1" si="431"/>
        <v>-74.89</v>
      </c>
      <c r="CW134" s="24">
        <f t="shared" ca="1" si="431"/>
        <v>-10.397</v>
      </c>
      <c r="CX134" s="24">
        <f t="shared" ca="1" si="432"/>
        <v>-78.009100000000004</v>
      </c>
      <c r="CY134" s="24">
        <f t="shared" ca="1" si="404"/>
        <v>-32.863999999999997</v>
      </c>
      <c r="CZ134" s="24">
        <f ca="1">IF($C$2&lt;=$C$3,CX134,CY134)</f>
        <v>-78.009100000000004</v>
      </c>
      <c r="DA134" s="24">
        <f t="shared" ca="1" si="433"/>
        <v>-88.338999999999999</v>
      </c>
      <c r="DB134" s="24">
        <f t="shared" ca="1" si="434"/>
        <v>-130.94659999999999</v>
      </c>
      <c r="DC134" s="24">
        <f t="shared" ca="1" si="435"/>
        <v>25.071600000000004</v>
      </c>
      <c r="DE134" s="40"/>
      <c r="DG134" s="8" t="s">
        <v>8</v>
      </c>
      <c r="DH134" s="24">
        <f ca="1">DH126+DT117*DJ120/100</f>
        <v>-77.787000000000006</v>
      </c>
      <c r="DI134" s="24">
        <f ca="1">DI126+DT118*DJ120/100</f>
        <v>-46.611500000000007</v>
      </c>
      <c r="DJ134" s="24">
        <f t="shared" ca="1" si="447"/>
        <v>-73.869</v>
      </c>
      <c r="DK134" s="24">
        <f t="shared" ca="1" si="447"/>
        <v>-8.8949999999999996</v>
      </c>
      <c r="DL134" s="24">
        <f t="shared" ca="1" si="447"/>
        <v>-1.0209999999999999</v>
      </c>
      <c r="DM134" s="24">
        <f t="shared" ca="1" si="447"/>
        <v>-1.502</v>
      </c>
      <c r="DN134" s="24">
        <f t="shared" ca="1" si="436"/>
        <v>-74.89</v>
      </c>
      <c r="DO134" s="24">
        <f t="shared" ca="1" si="436"/>
        <v>-10.397</v>
      </c>
      <c r="DP134" s="24">
        <f t="shared" ca="1" si="437"/>
        <v>-78.009100000000004</v>
      </c>
      <c r="DQ134" s="24">
        <f t="shared" ca="1" si="405"/>
        <v>-32.863999999999997</v>
      </c>
      <c r="DR134" s="24">
        <f ca="1">IF($C$2&lt;=$C$3,DP134,DQ134)</f>
        <v>-78.009100000000004</v>
      </c>
      <c r="DS134" s="24">
        <f t="shared" ca="1" si="438"/>
        <v>-77.787000000000006</v>
      </c>
      <c r="DT134" s="24">
        <f t="shared" ca="1" si="439"/>
        <v>-124.62060000000001</v>
      </c>
      <c r="DU134" s="24">
        <f t="shared" ca="1" si="440"/>
        <v>31.397599999999997</v>
      </c>
    </row>
    <row r="135" spans="1:126" s="21" customFormat="1" x14ac:dyDescent="0.35">
      <c r="C135" s="8" t="s">
        <v>58</v>
      </c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>
        <f ca="1">MIN(P116-F120/100,MAX(F119/100,O127))</f>
        <v>2.32896937646046</v>
      </c>
      <c r="P135" s="24">
        <f ca="1">MIN(P116-F120/100,MAX(F119/100,P127))</f>
        <v>1.2454579342776857</v>
      </c>
      <c r="Q135" s="24">
        <f ca="1">MIN(P116-F120/100,MAX(F119/100,Q127))</f>
        <v>3.4126197166943859</v>
      </c>
      <c r="S135" s="40"/>
      <c r="U135" s="8" t="s">
        <v>58</v>
      </c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>
        <f ca="1">MIN(AH116-X120/100,MAX(X119/100,AG127))</f>
        <v>1.8955452214350905</v>
      </c>
      <c r="AH135" s="24">
        <f ca="1">MIN(AH116-X120/100,MAX(X119/100,AH127))</f>
        <v>0.35650092211661222</v>
      </c>
      <c r="AI135" s="24">
        <f ca="1">MIN(AH116-X120/100,MAX(X119/100,AI127))</f>
        <v>3.4356256206554119</v>
      </c>
      <c r="AK135" s="40"/>
      <c r="AM135" s="8" t="s">
        <v>58</v>
      </c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>
        <f ca="1">MIN(AZ116-AP120/100,MAX(AP119/100,AY127))</f>
        <v>1.5016917642684513</v>
      </c>
      <c r="AZ135" s="24">
        <f ca="1">MIN(AZ116-AP120/100,MAX(AP119/100,AZ127))</f>
        <v>0.85357407407407415</v>
      </c>
      <c r="BA135" s="24">
        <f ca="1">MIN(AZ116-AP120/100,MAX(AP119/100,BA127))</f>
        <v>2.1493888888888888</v>
      </c>
      <c r="BC135" s="40"/>
      <c r="BE135" s="8" t="s">
        <v>58</v>
      </c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>
        <f ca="1">MIN(BR116-BH120/100,MAX(BH119/100,BQ127))</f>
        <v>1.6177750663381352</v>
      </c>
      <c r="BR135" s="24">
        <f ca="1">MIN(BR116-BH120/100,MAX(BH119/100,BR127))</f>
        <v>0.15</v>
      </c>
      <c r="BS135" s="24">
        <f ca="1">MIN(BR116-BH120/100,MAX(BH119/100,BS127))</f>
        <v>2.85</v>
      </c>
      <c r="BU135" s="40"/>
      <c r="BW135" s="8" t="s">
        <v>58</v>
      </c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>
        <f ca="1">MIN(CJ116-BZ120/100,MAX(BZ119/100,CI127))</f>
        <v>2.0884517491606198</v>
      </c>
      <c r="CJ135" s="24">
        <f ca="1">MIN(CJ116-BZ120/100,MAX(BZ119/100,CJ127))</f>
        <v>0.35</v>
      </c>
      <c r="CK135" s="24">
        <f ca="1">MIN(CJ116-BZ120/100,MAX(BZ119/100,CK127))</f>
        <v>3.85</v>
      </c>
      <c r="CM135" s="40"/>
      <c r="CO135" s="8" t="s">
        <v>58</v>
      </c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>
        <f ca="1">MIN(DB116-CR120/100,MAX(CR119/100,DA127))</f>
        <v>1.7756338977339736</v>
      </c>
      <c r="DB135" s="24">
        <f ca="1">MIN(DB116-CR120/100,MAX(CR119/100,DB127))</f>
        <v>0.35</v>
      </c>
      <c r="DC135" s="24">
        <f ca="1">MIN(DB116-CR120/100,MAX(CR119/100,DC127))</f>
        <v>3.45</v>
      </c>
      <c r="DE135" s="40"/>
      <c r="DG135" s="8" t="s">
        <v>58</v>
      </c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>
        <f ca="1">MIN(DT116-DJ120/100,MAX(DJ119/100,DS127))</f>
        <v>1.7756338977339736</v>
      </c>
      <c r="DT135" s="24">
        <f ca="1">MIN(DT116-DJ120/100,MAX(DJ119/100,DT127))</f>
        <v>0.35</v>
      </c>
      <c r="DU135" s="24">
        <f ca="1">MIN(DT116-DJ120/100,MAX(DJ119/100,DU127))</f>
        <v>3.25</v>
      </c>
    </row>
    <row r="136" spans="1:126" s="21" customFormat="1" x14ac:dyDescent="0.35">
      <c r="C136" s="8" t="s">
        <v>59</v>
      </c>
      <c r="O136" s="24">
        <f ca="1">O123+(P117*P116/2-(O123-O124)/P116)*O135-P117*O135^2/2</f>
        <v>11.645915548550732</v>
      </c>
      <c r="P136" s="24">
        <f ca="1">P123+(P118*P116/2-(P123-P124)/P116)*P135-P118*P135^2/2</f>
        <v>12.034723879064938</v>
      </c>
      <c r="Q136" s="24">
        <f ca="1">Q123+(P118*P116/2-(Q123-Q124)/P116)*Q135-P118*Q135^2/2</f>
        <v>10.948661057161402</v>
      </c>
      <c r="S136" s="40"/>
      <c r="U136" s="8" t="s">
        <v>59</v>
      </c>
      <c r="AG136" s="24">
        <f ca="1">AG123+(AH117*AH116/2-(AG123-AG124)/AH116)*AG135-AH117*AG135^2/2</f>
        <v>6.8551701617902303</v>
      </c>
      <c r="AH136" s="24">
        <f ca="1">AH123+(AH118*AH116/2-(AH123-AH124)/AH116)*AH135-AH118*AH135^2/2</f>
        <v>13.169714686713681</v>
      </c>
      <c r="AI136" s="24">
        <f ca="1">AI123+(AH118*AH116/2-(AI123-AI124)/AH116)*AI135-AH118*AI135^2/2</f>
        <v>12.830871833677399</v>
      </c>
      <c r="AK136" s="40"/>
      <c r="AM136" s="8" t="s">
        <v>59</v>
      </c>
      <c r="AY136" s="24">
        <f ca="1">AY123+(AZ117*AZ116/2-(AY123-AY124)/AZ116)*AY135-AZ117*AY135^2/2</f>
        <v>13.303551316849486</v>
      </c>
      <c r="AZ136" s="24">
        <f ca="1">AZ123+(AZ118*AZ116/2-(AZ123-AZ124)/AZ116)*AZ135-AZ118*AZ135^2/2</f>
        <v>15.302157959259262</v>
      </c>
      <c r="BA136" s="24">
        <f ca="1">BA123+(AZ118*AZ116/2-(BA123-BA124)/AZ116)*BA135-AZ118*BA135^2/2</f>
        <v>9.7932240333333453</v>
      </c>
      <c r="BC136" s="40"/>
      <c r="BE136" s="8" t="s">
        <v>59</v>
      </c>
      <c r="BQ136" s="24">
        <f ca="1">BQ123+(BR117*BR116/2-(BQ123-BQ124)/BR116)*BQ135-BR117*BQ135^2/2</f>
        <v>25.493634839700107</v>
      </c>
      <c r="BR136" s="24">
        <f ca="1">BR123+(BR118*BR116/2-(BR123-BR124)/BR116)*BR135-BR118*BR135^2/2</f>
        <v>87.918804687499986</v>
      </c>
      <c r="BS136" s="24">
        <f ca="1">BS123+(BR118*BR116/2-(BS123-BS124)/BR116)*BS135-BR118*BS135^2/2</f>
        <v>123.68899218750013</v>
      </c>
      <c r="BU136" s="40"/>
      <c r="BW136" s="8" t="s">
        <v>59</v>
      </c>
      <c r="CI136" s="24">
        <f ca="1">CI123+(CJ117*CJ116/2-(CI123-CI124)/CJ116)*CI135-CJ117*CI135^2/2</f>
        <v>41.357818092130714</v>
      </c>
      <c r="CJ136" s="24">
        <f ca="1">CJ123+(CJ118*CJ116/2-(CJ123-CJ124)/CJ116)*CJ135-CJ118*CJ135^2/2</f>
        <v>121.74615416666666</v>
      </c>
      <c r="CK136" s="24">
        <f ca="1">CK123+(CJ118*CJ116/2-(CK123-CK124)/CJ116)*CK135-CJ118*CK135^2/2</f>
        <v>120.94135416666671</v>
      </c>
      <c r="CM136" s="40"/>
      <c r="CO136" s="8" t="s">
        <v>59</v>
      </c>
      <c r="DA136" s="24">
        <f ca="1">DA123+(DB117*DB116/2-(DA123-DA124)/DB116)*DA135-DB117*DA135^2/2</f>
        <v>39.096861989067676</v>
      </c>
      <c r="DB136" s="24">
        <f ca="1">DB123+(DB118*DB116/2-(DB123-DB124)/DB116)*DB135-DB118*DB135^2/2</f>
        <v>120.45089027777776</v>
      </c>
      <c r="DC136" s="24">
        <f ca="1">DC123+(DB118*DB116/2-(DC123-DC124)/DB116)*DC135-DB118*DC135^2/2</f>
        <v>91.769195833333356</v>
      </c>
      <c r="DE136" s="40"/>
      <c r="DG136" s="8" t="s">
        <v>59</v>
      </c>
      <c r="DS136" s="24">
        <f ca="1">DS123+(DT117*DT116/2-(DS123-DS124)/DT116)*DS135-DT117*DS135^2/2</f>
        <v>39.096861989067676</v>
      </c>
      <c r="DT136" s="24">
        <f ca="1">DT123+(DT118*DT116/2-(DT123-DT124)/DT116)*DT135-DT118*DT135^2/2</f>
        <v>120.45089027777776</v>
      </c>
      <c r="DU136" s="24">
        <f ca="1">DU123+(DT118*DT116/2-(DU123-DU124)/DT116)*DU135-DT118*DU135^2/2</f>
        <v>86.12214027777776</v>
      </c>
    </row>
    <row r="137" spans="1:126" s="21" customFormat="1" x14ac:dyDescent="0.35">
      <c r="A137" s="22" t="s">
        <v>38</v>
      </c>
      <c r="S137" s="35" t="s">
        <v>38</v>
      </c>
      <c r="AK137" s="35" t="s">
        <v>38</v>
      </c>
      <c r="BC137" s="35" t="s">
        <v>38</v>
      </c>
      <c r="BU137" s="35" t="s">
        <v>38</v>
      </c>
      <c r="CM137" s="35" t="s">
        <v>38</v>
      </c>
      <c r="DE137" s="35" t="s">
        <v>38</v>
      </c>
    </row>
    <row r="138" spans="1:126" s="21" customFormat="1" x14ac:dyDescent="0.35">
      <c r="A138" s="8" t="s">
        <v>44</v>
      </c>
      <c r="D138" s="23" t="s">
        <v>32</v>
      </c>
      <c r="E138" s="23" t="s">
        <v>51</v>
      </c>
      <c r="F138" s="23" t="s">
        <v>52</v>
      </c>
      <c r="G138" s="23" t="s">
        <v>60</v>
      </c>
      <c r="H138" s="23" t="s">
        <v>61</v>
      </c>
      <c r="I138" s="23" t="s">
        <v>62</v>
      </c>
      <c r="J138" s="23" t="s">
        <v>63</v>
      </c>
      <c r="K138" s="23"/>
      <c r="M138" s="23"/>
      <c r="N138" s="23"/>
      <c r="O138" s="23"/>
      <c r="P138" s="23"/>
      <c r="Q138" s="23"/>
      <c r="R138" s="23"/>
      <c r="S138" s="39" t="s">
        <v>44</v>
      </c>
      <c r="V138" s="23" t="s">
        <v>32</v>
      </c>
      <c r="W138" s="23" t="s">
        <v>51</v>
      </c>
      <c r="X138" s="23" t="s">
        <v>52</v>
      </c>
      <c r="Y138" s="23" t="s">
        <v>60</v>
      </c>
      <c r="Z138" s="23" t="s">
        <v>61</v>
      </c>
      <c r="AA138" s="23" t="s">
        <v>62</v>
      </c>
      <c r="AB138" s="23" t="s">
        <v>63</v>
      </c>
      <c r="AC138" s="23"/>
      <c r="AE138" s="23"/>
      <c r="AF138" s="23"/>
      <c r="AG138" s="23"/>
      <c r="AH138" s="23"/>
      <c r="AI138" s="23"/>
      <c r="AJ138" s="23"/>
      <c r="AK138" s="39" t="s">
        <v>44</v>
      </c>
      <c r="AN138" s="23" t="s">
        <v>32</v>
      </c>
      <c r="AO138" s="23" t="s">
        <v>51</v>
      </c>
      <c r="AP138" s="23" t="s">
        <v>52</v>
      </c>
      <c r="AQ138" s="23" t="s">
        <v>60</v>
      </c>
      <c r="AR138" s="23" t="s">
        <v>61</v>
      </c>
      <c r="AS138" s="23" t="s">
        <v>62</v>
      </c>
      <c r="AT138" s="23" t="s">
        <v>63</v>
      </c>
      <c r="AU138" s="23"/>
      <c r="AW138" s="23"/>
      <c r="AX138" s="23"/>
      <c r="AY138" s="23"/>
      <c r="AZ138" s="23"/>
      <c r="BA138" s="23"/>
      <c r="BB138" s="23"/>
      <c r="BC138" s="39" t="s">
        <v>44</v>
      </c>
      <c r="BF138" s="23" t="s">
        <v>32</v>
      </c>
      <c r="BG138" s="23" t="s">
        <v>51</v>
      </c>
      <c r="BH138" s="23" t="s">
        <v>52</v>
      </c>
      <c r="BI138" s="23" t="s">
        <v>60</v>
      </c>
      <c r="BJ138" s="23" t="s">
        <v>61</v>
      </c>
      <c r="BK138" s="23" t="s">
        <v>62</v>
      </c>
      <c r="BL138" s="23" t="s">
        <v>63</v>
      </c>
      <c r="BM138" s="23"/>
      <c r="BO138" s="23"/>
      <c r="BP138" s="23"/>
      <c r="BQ138" s="23"/>
      <c r="BR138" s="23"/>
      <c r="BS138" s="23"/>
      <c r="BT138" s="23"/>
      <c r="BU138" s="39" t="s">
        <v>44</v>
      </c>
      <c r="BX138" s="23" t="s">
        <v>32</v>
      </c>
      <c r="BY138" s="23" t="s">
        <v>51</v>
      </c>
      <c r="BZ138" s="23" t="s">
        <v>52</v>
      </c>
      <c r="CA138" s="23" t="s">
        <v>60</v>
      </c>
      <c r="CB138" s="23" t="s">
        <v>61</v>
      </c>
      <c r="CC138" s="23" t="s">
        <v>62</v>
      </c>
      <c r="CD138" s="23" t="s">
        <v>63</v>
      </c>
      <c r="CE138" s="23"/>
      <c r="CG138" s="23"/>
      <c r="CH138" s="23"/>
      <c r="CI138" s="23"/>
      <c r="CJ138" s="23"/>
      <c r="CK138" s="23"/>
      <c r="CL138" s="23"/>
      <c r="CM138" s="39" t="s">
        <v>44</v>
      </c>
      <c r="CP138" s="23" t="s">
        <v>32</v>
      </c>
      <c r="CQ138" s="23" t="s">
        <v>51</v>
      </c>
      <c r="CR138" s="23" t="s">
        <v>52</v>
      </c>
      <c r="CS138" s="23" t="s">
        <v>60</v>
      </c>
      <c r="CT138" s="23" t="s">
        <v>61</v>
      </c>
      <c r="CU138" s="23" t="s">
        <v>62</v>
      </c>
      <c r="CV138" s="23" t="s">
        <v>63</v>
      </c>
      <c r="CW138" s="23"/>
      <c r="CY138" s="23"/>
      <c r="CZ138" s="23"/>
      <c r="DA138" s="23"/>
      <c r="DB138" s="23"/>
      <c r="DC138" s="23"/>
      <c r="DD138" s="23"/>
      <c r="DE138" s="39" t="s">
        <v>44</v>
      </c>
      <c r="DH138" s="23" t="s">
        <v>32</v>
      </c>
      <c r="DI138" s="23" t="s">
        <v>51</v>
      </c>
      <c r="DJ138" s="23" t="s">
        <v>52</v>
      </c>
      <c r="DK138" s="23" t="s">
        <v>60</v>
      </c>
      <c r="DL138" s="23" t="s">
        <v>61</v>
      </c>
      <c r="DM138" s="23" t="s">
        <v>62</v>
      </c>
      <c r="DN138" s="23" t="s">
        <v>63</v>
      </c>
      <c r="DO138" s="23"/>
      <c r="DQ138" s="23"/>
      <c r="DR138" s="23"/>
      <c r="DS138" s="23"/>
      <c r="DT138" s="23"/>
      <c r="DU138" s="23"/>
      <c r="DV138" s="23"/>
    </row>
    <row r="139" spans="1:126" x14ac:dyDescent="0.35">
      <c r="A139" s="8" t="str">
        <f ca="1">B116</f>
        <v>14-15</v>
      </c>
      <c r="C139" s="8" t="s">
        <v>11</v>
      </c>
      <c r="D139" s="29">
        <f ca="1">O131</f>
        <v>-17.1026375</v>
      </c>
      <c r="E139" s="29">
        <f t="shared" ref="E139:F140" ca="1" si="448">P131</f>
        <v>7.5826994680851048</v>
      </c>
      <c r="F139" s="29">
        <f t="shared" ca="1" si="448"/>
        <v>-28.543049468085108</v>
      </c>
      <c r="G139" s="29">
        <f ca="1">MIN(D139:F139)</f>
        <v>-28.543049468085108</v>
      </c>
      <c r="H139" s="29">
        <f ca="1">MAX(D139:F139)</f>
        <v>7.5826994680851048</v>
      </c>
      <c r="I139" s="33">
        <f ca="1">-G139/0.9/(F117-F118)/$N$3*1000</f>
        <v>4.5026758420161688</v>
      </c>
      <c r="J139" s="33">
        <f ca="1">H139/0.9/(F117-F118)/$N$3*1000</f>
        <v>1.1961734414674718</v>
      </c>
      <c r="K139" s="17" t="s">
        <v>64</v>
      </c>
      <c r="L139" s="21"/>
      <c r="M139" s="29"/>
      <c r="N139" s="29"/>
      <c r="O139" s="29"/>
      <c r="P139" s="29"/>
      <c r="Q139" s="29"/>
      <c r="R139" s="29"/>
      <c r="S139" s="39" t="str">
        <f ca="1">T116</f>
        <v>15-16</v>
      </c>
      <c r="U139" s="8" t="s">
        <v>11</v>
      </c>
      <c r="V139" s="29">
        <f ca="1">AG131</f>
        <v>-11.593987500000001</v>
      </c>
      <c r="W139" s="29">
        <f t="shared" ref="W139:X140" ca="1" si="449">AH131</f>
        <v>13.01154210526316</v>
      </c>
      <c r="X139" s="29">
        <f t="shared" ca="1" si="449"/>
        <v>-27.21979210526316</v>
      </c>
      <c r="Y139" s="29">
        <f ca="1">MIN(V139:X139)</f>
        <v>-27.21979210526316</v>
      </c>
      <c r="Z139" s="29">
        <f ca="1">MAX(V139:X139)</f>
        <v>13.01154210526316</v>
      </c>
      <c r="AA139" s="33">
        <f ca="1">-Y139/0.9/(X117-X118)/$N$3*1000</f>
        <v>4.2939315392390442</v>
      </c>
      <c r="AB139" s="33">
        <f ca="1">Z139/0.9/(X117-X118)/$N$3*1000</f>
        <v>2.0525752292253268</v>
      </c>
      <c r="AC139" s="17" t="s">
        <v>64</v>
      </c>
      <c r="AD139" s="21"/>
      <c r="AE139" s="29"/>
      <c r="AF139" s="29"/>
      <c r="AG139" s="29"/>
      <c r="AH139" s="29"/>
      <c r="AI139" s="29"/>
      <c r="AJ139" s="29"/>
      <c r="AK139" s="39" t="str">
        <f ca="1">AL116</f>
        <v>16-17</v>
      </c>
      <c r="AM139" s="8" t="s">
        <v>11</v>
      </c>
      <c r="AN139" s="29">
        <f ca="1">AY131</f>
        <v>-19.455774999999996</v>
      </c>
      <c r="AO139" s="29">
        <f t="shared" ref="AO139:AP140" ca="1" si="450">AZ131</f>
        <v>9.9559800000000021</v>
      </c>
      <c r="AP139" s="29">
        <f t="shared" ca="1" si="450"/>
        <v>-33.380380000000002</v>
      </c>
      <c r="AQ139" s="29">
        <f ca="1">MIN(AN139:AP139)</f>
        <v>-33.380380000000002</v>
      </c>
      <c r="AR139" s="29">
        <f ca="1">MAX(AN139:AP139)</f>
        <v>9.9559800000000021</v>
      </c>
      <c r="AS139" s="33">
        <f ca="1">-AQ139/0.9/(AP117-AP118)/$N$3*1000</f>
        <v>5.2657663923182447</v>
      </c>
      <c r="AT139" s="33">
        <f ca="1">AR139/0.9/(AP117-AP118)/$N$3*1000</f>
        <v>1.5705592592592594</v>
      </c>
      <c r="AU139" s="17" t="s">
        <v>64</v>
      </c>
      <c r="AV139" s="21"/>
      <c r="AW139" s="29"/>
      <c r="AX139" s="29"/>
      <c r="AY139" s="29"/>
      <c r="AZ139" s="29"/>
      <c r="BA139" s="29"/>
      <c r="BB139" s="29"/>
      <c r="BC139" s="39" t="str">
        <f ca="1">BD116</f>
        <v>17-18</v>
      </c>
      <c r="BE139" s="8" t="s">
        <v>11</v>
      </c>
      <c r="BF139" s="29">
        <f ca="1">BQ131</f>
        <v>-31.338450000000002</v>
      </c>
      <c r="BG139" s="29">
        <f t="shared" ref="BG139:BH140" ca="1" si="451">BR131</f>
        <v>87.9188328125</v>
      </c>
      <c r="BH139" s="29">
        <f t="shared" ca="1" si="451"/>
        <v>-125.39770781249999</v>
      </c>
      <c r="BI139" s="29">
        <f ca="1">MIN(BF139:BH139)</f>
        <v>-125.39770781249999</v>
      </c>
      <c r="BJ139" s="29">
        <f ca="1">MAX(BF139:BH139)</f>
        <v>87.9188328125</v>
      </c>
      <c r="BK139" s="33">
        <f ca="1">-BI139/0.9/(BH117-BH118)/$N$3*1000</f>
        <v>6.3583493820271153</v>
      </c>
      <c r="BL139" s="33">
        <f ca="1">BJ139/0.9/(BH117-BH118)/$N$3*1000</f>
        <v>4.457965508570326</v>
      </c>
      <c r="BM139" s="17" t="s">
        <v>64</v>
      </c>
      <c r="BN139" s="21"/>
      <c r="BO139" s="29"/>
      <c r="BP139" s="29"/>
      <c r="BQ139" s="29"/>
      <c r="BR139" s="29"/>
      <c r="BS139" s="29"/>
      <c r="BT139" s="29"/>
      <c r="BU139" s="39" t="str">
        <f ca="1">BV116</f>
        <v>18-19</v>
      </c>
      <c r="BW139" s="8" t="s">
        <v>11</v>
      </c>
      <c r="BX139" s="29">
        <f ca="1">CI131</f>
        <v>-38.368099999999998</v>
      </c>
      <c r="BY139" s="29">
        <f t="shared" ref="BY139:BZ140" ca="1" si="452">CJ131</f>
        <v>121.74630416666668</v>
      </c>
      <c r="BZ139" s="29">
        <f t="shared" ca="1" si="452"/>
        <v>-167.72207916666667</v>
      </c>
      <c r="CA139" s="29">
        <f ca="1">MIN(BX139:BZ139)</f>
        <v>-167.72207916666667</v>
      </c>
      <c r="CB139" s="29">
        <f ca="1">MAX(BX139:BZ139)</f>
        <v>121.74630416666668</v>
      </c>
      <c r="CC139" s="33">
        <f ca="1">-CA139/0.9/(BZ117-BZ118)/$N$3*1000</f>
        <v>8.5044264127718971</v>
      </c>
      <c r="CD139" s="33">
        <f ca="1">CB139/0.9/(BZ117-BZ118)/$N$3*1000</f>
        <v>6.173203253600823</v>
      </c>
      <c r="CE139" s="17" t="s">
        <v>64</v>
      </c>
      <c r="CF139" s="21"/>
      <c r="CG139" s="29"/>
      <c r="CH139" s="29"/>
      <c r="CI139" s="29"/>
      <c r="CJ139" s="29"/>
      <c r="CK139" s="29"/>
      <c r="CL139" s="29"/>
      <c r="CM139" s="39" t="str">
        <f ca="1">CN116</f>
        <v>19-20</v>
      </c>
      <c r="CO139" s="8" t="s">
        <v>11</v>
      </c>
      <c r="CP139" s="29">
        <f ca="1">DA131</f>
        <v>-14.518499999999998</v>
      </c>
      <c r="CQ139" s="29">
        <f t="shared" ref="CQ139:CR140" ca="1" si="453">DB131</f>
        <v>120.45071527777777</v>
      </c>
      <c r="CR139" s="29">
        <f t="shared" ca="1" si="453"/>
        <v>-137.93719027777777</v>
      </c>
      <c r="CS139" s="29">
        <f ca="1">MIN(CP139:CR139)</f>
        <v>-137.93719027777777</v>
      </c>
      <c r="CT139" s="29">
        <f ca="1">MAX(CP139:CR139)</f>
        <v>120.45071527777777</v>
      </c>
      <c r="CU139" s="33">
        <f ca="1">-CS139/0.9/(CR117-CR118)/$N$3*1000</f>
        <v>6.9941697010337061</v>
      </c>
      <c r="CV139" s="33">
        <f ca="1">CT139/0.9/(CR117-CR118)/$N$3*1000</f>
        <v>6.1075098134675674</v>
      </c>
      <c r="CW139" s="17" t="s">
        <v>64</v>
      </c>
      <c r="CX139" s="21"/>
      <c r="CY139" s="29"/>
      <c r="CZ139" s="29"/>
      <c r="DA139" s="29"/>
      <c r="DB139" s="29"/>
      <c r="DC139" s="29"/>
      <c r="DD139" s="29"/>
      <c r="DE139" s="39" t="str">
        <f ca="1">DF116</f>
        <v>-</v>
      </c>
      <c r="DG139" s="8" t="s">
        <v>11</v>
      </c>
      <c r="DH139" s="29">
        <f ca="1">DS131</f>
        <v>-14.518499999999998</v>
      </c>
      <c r="DI139" s="29">
        <f t="shared" ref="DI139:DJ140" ca="1" si="454">DT131</f>
        <v>120.45071527777777</v>
      </c>
      <c r="DJ139" s="29">
        <f t="shared" ca="1" si="454"/>
        <v>-137.93719027777777</v>
      </c>
      <c r="DK139" s="29">
        <f ca="1">MIN(DH139:DJ139)</f>
        <v>-137.93719027777777</v>
      </c>
      <c r="DL139" s="29">
        <f ca="1">MAX(DH139:DJ139)</f>
        <v>120.45071527777777</v>
      </c>
      <c r="DM139" s="33">
        <f ca="1">-DK139/0.9/(DJ117-DJ118)/$N$3*1000</f>
        <v>6.9941697010337061</v>
      </c>
      <c r="DN139" s="33">
        <f ca="1">DL139/0.9/(DJ117-DJ118)/$N$3*1000</f>
        <v>6.1075098134675674</v>
      </c>
      <c r="DO139" s="17" t="s">
        <v>64</v>
      </c>
      <c r="DP139" s="21"/>
      <c r="DQ139" s="29"/>
      <c r="DR139" s="29"/>
      <c r="DS139" s="29"/>
      <c r="DT139" s="29"/>
      <c r="DU139" s="29"/>
      <c r="DV139" s="29"/>
    </row>
    <row r="140" spans="1:126" x14ac:dyDescent="0.35">
      <c r="A140" s="22" t="s">
        <v>23</v>
      </c>
      <c r="C140" s="8" t="s">
        <v>10</v>
      </c>
      <c r="D140" s="29">
        <f ca="1">O132</f>
        <v>-18.223287499999998</v>
      </c>
      <c r="E140" s="29">
        <f t="shared" ca="1" si="448"/>
        <v>-28.478549468085106</v>
      </c>
      <c r="F140" s="29">
        <f t="shared" ca="1" si="448"/>
        <v>6.1491994680851025</v>
      </c>
      <c r="G140" s="29">
        <f ca="1">MIN(D140:F140)</f>
        <v>-28.478549468085106</v>
      </c>
      <c r="H140" s="29">
        <f ca="1">MAX(D140:F140)</f>
        <v>6.1491994680851025</v>
      </c>
      <c r="I140" s="33">
        <f ca="1">-G140/0.9/(F117-F118)/$N$3*1000</f>
        <v>4.4925009448968272</v>
      </c>
      <c r="J140" s="33">
        <f ca="1">H140/0.9/(F117-F118)/$N$3*1000</f>
        <v>0.9700383248693919</v>
      </c>
      <c r="K140" s="32" t="s">
        <v>65</v>
      </c>
      <c r="L140" s="21"/>
      <c r="M140" s="29"/>
      <c r="N140" s="29"/>
      <c r="O140" s="29"/>
      <c r="P140" s="29"/>
      <c r="Q140" s="29"/>
      <c r="R140" s="29"/>
      <c r="S140" s="35" t="s">
        <v>23</v>
      </c>
      <c r="U140" s="8" t="s">
        <v>10</v>
      </c>
      <c r="V140" s="29">
        <f ca="1">AG132</f>
        <v>-11.7827875</v>
      </c>
      <c r="W140" s="29">
        <f t="shared" ca="1" si="449"/>
        <v>-27.073192105263161</v>
      </c>
      <c r="X140" s="29">
        <f t="shared" ca="1" si="449"/>
        <v>12.660342105263156</v>
      </c>
      <c r="Y140" s="29">
        <f ca="1">MIN(V140:X140)</f>
        <v>-27.073192105263161</v>
      </c>
      <c r="Z140" s="29">
        <f ca="1">MAX(V140:X140)</f>
        <v>12.660342105263156</v>
      </c>
      <c r="AA140" s="33">
        <f ca="1">-Y140/0.9/(X117-X118)/$N$3*1000</f>
        <v>4.2708053389646956</v>
      </c>
      <c r="AB140" s="33">
        <f ca="1">Z140/0.9/(X117-X118)/$N$3*1000</f>
        <v>1.9971733087863686</v>
      </c>
      <c r="AC140" s="32" t="s">
        <v>65</v>
      </c>
      <c r="AD140" s="21"/>
      <c r="AE140" s="29"/>
      <c r="AF140" s="29"/>
      <c r="AG140" s="29"/>
      <c r="AH140" s="29"/>
      <c r="AI140" s="29"/>
      <c r="AJ140" s="29"/>
      <c r="AK140" s="35" t="s">
        <v>23</v>
      </c>
      <c r="AM140" s="8" t="s">
        <v>10</v>
      </c>
      <c r="AN140" s="29">
        <f ca="1">AY132</f>
        <v>-19.292074999999997</v>
      </c>
      <c r="AO140" s="29">
        <f t="shared" ca="1" si="450"/>
        <v>-27.743580000000001</v>
      </c>
      <c r="AP140" s="29">
        <f t="shared" ca="1" si="450"/>
        <v>4.4919799999999999</v>
      </c>
      <c r="AQ140" s="29">
        <f ca="1">MIN(AN140:AP140)</f>
        <v>-27.743580000000001</v>
      </c>
      <c r="AR140" s="29">
        <f ca="1">MAX(AN140:AP140)</f>
        <v>4.4919799999999999</v>
      </c>
      <c r="AS140" s="33">
        <f ca="1">-AQ140/0.9/(AP117-AP118)/$N$3*1000</f>
        <v>4.3765592592592588</v>
      </c>
      <c r="AT140" s="33">
        <f ca="1">AR140/0.9/(AP117-AP118)/$N$3*1000</f>
        <v>0.7086113854595335</v>
      </c>
      <c r="AU140" s="32" t="s">
        <v>65</v>
      </c>
      <c r="AV140" s="21"/>
      <c r="AW140" s="29"/>
      <c r="AX140" s="29"/>
      <c r="AY140" s="29"/>
      <c r="AZ140" s="29"/>
      <c r="BA140" s="29"/>
      <c r="BB140" s="29"/>
      <c r="BC140" s="35" t="s">
        <v>23</v>
      </c>
      <c r="BE140" s="8" t="s">
        <v>10</v>
      </c>
      <c r="BF140" s="29">
        <f ca="1">BQ132</f>
        <v>-14.561249999999996</v>
      </c>
      <c r="BG140" s="29">
        <f t="shared" ca="1" si="451"/>
        <v>-159.06230781250002</v>
      </c>
      <c r="BH140" s="29">
        <f t="shared" ca="1" si="451"/>
        <v>141.40563281250002</v>
      </c>
      <c r="BI140" s="29">
        <f ca="1">MIN(BF140:BH140)</f>
        <v>-159.06230781250002</v>
      </c>
      <c r="BJ140" s="29">
        <f ca="1">MAX(BF140:BH140)</f>
        <v>141.40563281250002</v>
      </c>
      <c r="BK140" s="33">
        <f ca="1">-BI140/0.9/(BH117-BH118)/$N$3*1000</f>
        <v>8.0653286589230611</v>
      </c>
      <c r="BL140" s="33">
        <f ca="1">BJ140/0.9/(BH117-BH118)/$N$3*1000</f>
        <v>7.1700387008101849</v>
      </c>
      <c r="BM140" s="32" t="s">
        <v>65</v>
      </c>
      <c r="BN140" s="21"/>
      <c r="BO140" s="29"/>
      <c r="BP140" s="29"/>
      <c r="BQ140" s="29"/>
      <c r="BR140" s="29"/>
      <c r="BS140" s="29"/>
      <c r="BT140" s="29"/>
      <c r="BU140" s="35" t="s">
        <v>23</v>
      </c>
      <c r="BW140" s="8" t="s">
        <v>10</v>
      </c>
      <c r="BX140" s="29">
        <f ca="1">CI132</f>
        <v>-40.500799999999991</v>
      </c>
      <c r="BY140" s="29">
        <f t="shared" ca="1" si="452"/>
        <v>-169.55257916666667</v>
      </c>
      <c r="BZ140" s="29">
        <f t="shared" ca="1" si="452"/>
        <v>120.94120416666667</v>
      </c>
      <c r="CA140" s="29">
        <f ca="1">MIN(BX140:BZ140)</f>
        <v>-169.55257916666667</v>
      </c>
      <c r="CB140" s="29">
        <f ca="1">MAX(BX140:BZ140)</f>
        <v>120.94120416666667</v>
      </c>
      <c r="CC140" s="33">
        <f ca="1">-CA140/0.9/(BZ117-BZ118)/$N$3*1000</f>
        <v>8.5972427707965888</v>
      </c>
      <c r="CD140" s="33">
        <f ca="1">CB140/0.9/(BZ117-BZ118)/$N$3*1000</f>
        <v>6.1323802818195174</v>
      </c>
      <c r="CE140" s="32" t="s">
        <v>65</v>
      </c>
      <c r="CF140" s="21"/>
      <c r="CG140" s="29"/>
      <c r="CH140" s="29"/>
      <c r="CI140" s="29"/>
      <c r="CJ140" s="29"/>
      <c r="CK140" s="29"/>
      <c r="CL140" s="29"/>
      <c r="CM140" s="35" t="s">
        <v>23</v>
      </c>
      <c r="CO140" s="8" t="s">
        <v>10</v>
      </c>
      <c r="CP140" s="29">
        <f ca="1">DA132</f>
        <v>-34.8596</v>
      </c>
      <c r="CQ140" s="29">
        <f t="shared" ca="1" si="453"/>
        <v>-117.89849027777777</v>
      </c>
      <c r="CR140" s="29">
        <f t="shared" ca="1" si="453"/>
        <v>76.167415277777764</v>
      </c>
      <c r="CS140" s="29">
        <f ca="1">MIN(CP140:CR140)</f>
        <v>-117.89849027777777</v>
      </c>
      <c r="CT140" s="29">
        <f ca="1">MAX(CP140:CR140)</f>
        <v>76.167415277777764</v>
      </c>
      <c r="CU140" s="33">
        <f ca="1">-CS140/0.9/(CR117-CR118)/$N$3*1000</f>
        <v>5.9780980520037215</v>
      </c>
      <c r="CV140" s="33">
        <f ca="1">CT140/0.9/(CR117-CR118)/$N$3*1000</f>
        <v>3.8621043901871439</v>
      </c>
      <c r="CW140" s="32" t="s">
        <v>65</v>
      </c>
      <c r="CX140" s="21"/>
      <c r="CY140" s="29"/>
      <c r="CZ140" s="29"/>
      <c r="DA140" s="29"/>
      <c r="DB140" s="29"/>
      <c r="DC140" s="29"/>
      <c r="DD140" s="29"/>
      <c r="DE140" s="35" t="s">
        <v>23</v>
      </c>
      <c r="DG140" s="8" t="s">
        <v>10</v>
      </c>
      <c r="DH140" s="29">
        <f ca="1">DS132</f>
        <v>-18.247</v>
      </c>
      <c r="DI140" s="29">
        <f t="shared" ca="1" si="454"/>
        <v>-107.94359027777776</v>
      </c>
      <c r="DJ140" s="29">
        <f t="shared" ca="1" si="454"/>
        <v>86.122315277777773</v>
      </c>
      <c r="DK140" s="29">
        <f ca="1">MIN(DH140:DJ140)</f>
        <v>-107.94359027777776</v>
      </c>
      <c r="DL140" s="29">
        <f ca="1">MAX(DH140:DJ140)</f>
        <v>86.122315277777773</v>
      </c>
      <c r="DM140" s="33">
        <f ca="1">-DK140/0.9/(DJ117-DJ118)/$N$3*1000</f>
        <v>5.473330194860865</v>
      </c>
      <c r="DN140" s="33">
        <f ca="1">DL140/0.9/(DJ117-DJ118)/$N$3*1000</f>
        <v>4.3668722473300008</v>
      </c>
      <c r="DO140" s="32" t="s">
        <v>65</v>
      </c>
      <c r="DP140" s="21"/>
      <c r="DQ140" s="29"/>
      <c r="DR140" s="29"/>
      <c r="DS140" s="29"/>
      <c r="DT140" s="29"/>
      <c r="DU140" s="29"/>
      <c r="DV140" s="29"/>
    </row>
    <row r="141" spans="1:126" x14ac:dyDescent="0.35">
      <c r="A141" s="8">
        <f>B117</f>
        <v>2</v>
      </c>
      <c r="C141" s="8" t="s">
        <v>66</v>
      </c>
      <c r="D141" s="29">
        <f ca="1">O136</f>
        <v>11.645915548550732</v>
      </c>
      <c r="E141" s="29">
        <f t="shared" ref="E141:F141" ca="1" si="455">P136</f>
        <v>12.034723879064938</v>
      </c>
      <c r="F141" s="29">
        <f t="shared" ca="1" si="455"/>
        <v>10.948661057161402</v>
      </c>
      <c r="G141" s="30"/>
      <c r="H141" s="29">
        <f ca="1">MAX(D141:F141)</f>
        <v>12.034723879064938</v>
      </c>
      <c r="I141" s="31"/>
      <c r="J141" s="33">
        <f ca="1">H141/0.9/(F117-F118)/$N$3*1000</f>
        <v>1.8984818190568831</v>
      </c>
      <c r="K141" s="29"/>
      <c r="L141" s="21"/>
      <c r="M141" s="29"/>
      <c r="N141" s="29"/>
      <c r="O141" s="29"/>
      <c r="P141" s="29"/>
      <c r="Q141" s="29"/>
      <c r="R141" s="29"/>
      <c r="S141" s="39">
        <f>T117</f>
        <v>2</v>
      </c>
      <c r="U141" s="8" t="s">
        <v>66</v>
      </c>
      <c r="V141" s="29">
        <f ca="1">AG136</f>
        <v>6.8551701617902303</v>
      </c>
      <c r="W141" s="29">
        <f t="shared" ref="W141:X141" ca="1" si="456">AH136</f>
        <v>13.169714686713681</v>
      </c>
      <c r="X141" s="29">
        <f t="shared" ca="1" si="456"/>
        <v>12.830871833677399</v>
      </c>
      <c r="Y141" s="30"/>
      <c r="Z141" s="29">
        <f ca="1">MAX(V141:X141)</f>
        <v>13.169714686713681</v>
      </c>
      <c r="AA141" s="31"/>
      <c r="AB141" s="33">
        <f ca="1">Z141/0.9/(X117-X118)/$N$3*1000</f>
        <v>2.0775270081921442</v>
      </c>
      <c r="AC141" s="29"/>
      <c r="AD141" s="21"/>
      <c r="AE141" s="29"/>
      <c r="AF141" s="29"/>
      <c r="AG141" s="29"/>
      <c r="AH141" s="29"/>
      <c r="AI141" s="29"/>
      <c r="AJ141" s="29"/>
      <c r="AK141" s="39">
        <f>AL117</f>
        <v>2</v>
      </c>
      <c r="AM141" s="8" t="s">
        <v>66</v>
      </c>
      <c r="AN141" s="29">
        <f ca="1">AY136</f>
        <v>13.303551316849486</v>
      </c>
      <c r="AO141" s="29">
        <f t="shared" ref="AO141:AP141" ca="1" si="457">AZ136</f>
        <v>15.302157959259262</v>
      </c>
      <c r="AP141" s="29">
        <f t="shared" ca="1" si="457"/>
        <v>9.7932240333333453</v>
      </c>
      <c r="AQ141" s="30"/>
      <c r="AR141" s="29">
        <f ca="1">MAX(AN141:AP141)</f>
        <v>15.302157959259262</v>
      </c>
      <c r="AS141" s="31"/>
      <c r="AT141" s="33">
        <f ca="1">AR141/0.9/(AP117-AP118)/$N$3*1000</f>
        <v>2.4139206657267693</v>
      </c>
      <c r="AU141" s="29"/>
      <c r="AV141" s="21"/>
      <c r="AW141" s="29"/>
      <c r="AX141" s="29"/>
      <c r="AY141" s="29"/>
      <c r="AZ141" s="29"/>
      <c r="BA141" s="29"/>
      <c r="BB141" s="29"/>
      <c r="BC141" s="39">
        <f>BD117</f>
        <v>2</v>
      </c>
      <c r="BE141" s="8" t="s">
        <v>66</v>
      </c>
      <c r="BF141" s="29">
        <f ca="1">BQ136</f>
        <v>25.493634839700107</v>
      </c>
      <c r="BG141" s="29">
        <f t="shared" ref="BG141:BH141" ca="1" si="458">BR136</f>
        <v>87.918804687499986</v>
      </c>
      <c r="BH141" s="29">
        <f t="shared" ca="1" si="458"/>
        <v>123.68899218750013</v>
      </c>
      <c r="BI141" s="30"/>
      <c r="BJ141" s="29">
        <f ca="1">MAX(BF141:BH141)</f>
        <v>123.68899218750013</v>
      </c>
      <c r="BK141" s="31"/>
      <c r="BL141" s="33">
        <f ca="1">BJ141/0.9/(BH117-BH118)/$N$3*1000</f>
        <v>6.2717081576554294</v>
      </c>
      <c r="BM141" s="29"/>
      <c r="BN141" s="21"/>
      <c r="BO141" s="29"/>
      <c r="BP141" s="29"/>
      <c r="BQ141" s="29"/>
      <c r="BR141" s="29"/>
      <c r="BS141" s="29"/>
      <c r="BT141" s="29"/>
      <c r="BU141" s="39">
        <f>BV117</f>
        <v>2</v>
      </c>
      <c r="BW141" s="8" t="s">
        <v>66</v>
      </c>
      <c r="BX141" s="29">
        <f ca="1">CI136</f>
        <v>41.357818092130714</v>
      </c>
      <c r="BY141" s="29">
        <f t="shared" ref="BY141:BZ141" ca="1" si="459">CJ136</f>
        <v>121.74615416666666</v>
      </c>
      <c r="BZ141" s="29">
        <f t="shared" ca="1" si="459"/>
        <v>120.94135416666671</v>
      </c>
      <c r="CA141" s="30"/>
      <c r="CB141" s="29">
        <f ca="1">MAX(BX141:BZ141)</f>
        <v>121.74615416666666</v>
      </c>
      <c r="CC141" s="31"/>
      <c r="CD141" s="33">
        <f ca="1">CB141/0.9/(BZ117-BZ118)/$N$3*1000</f>
        <v>6.1731956477807168</v>
      </c>
      <c r="CE141" s="29"/>
      <c r="CF141" s="21"/>
      <c r="CG141" s="29"/>
      <c r="CH141" s="29"/>
      <c r="CI141" s="29"/>
      <c r="CJ141" s="29"/>
      <c r="CK141" s="29"/>
      <c r="CL141" s="29"/>
      <c r="CM141" s="39">
        <f>CN117</f>
        <v>2</v>
      </c>
      <c r="CO141" s="8" t="s">
        <v>66</v>
      </c>
      <c r="CP141" s="29">
        <f ca="1">DA136</f>
        <v>39.096861989067676</v>
      </c>
      <c r="CQ141" s="29">
        <f t="shared" ref="CQ141:CR141" ca="1" si="460">DB136</f>
        <v>120.45089027777776</v>
      </c>
      <c r="CR141" s="29">
        <f t="shared" ca="1" si="460"/>
        <v>91.769195833333356</v>
      </c>
      <c r="CS141" s="30"/>
      <c r="CT141" s="29">
        <f ca="1">MAX(CP141:CR141)</f>
        <v>120.45089027777776</v>
      </c>
      <c r="CU141" s="31"/>
      <c r="CV141" s="33">
        <f ca="1">CT141/0.9/(CR117-CR118)/$N$3*1000</f>
        <v>6.1075186869243563</v>
      </c>
      <c r="CW141" s="29"/>
      <c r="CX141" s="21"/>
      <c r="CY141" s="29"/>
      <c r="CZ141" s="29"/>
      <c r="DA141" s="29"/>
      <c r="DB141" s="29"/>
      <c r="DC141" s="29"/>
      <c r="DD141" s="29"/>
      <c r="DE141" s="39">
        <f>DF117</f>
        <v>2</v>
      </c>
      <c r="DG141" s="8" t="s">
        <v>66</v>
      </c>
      <c r="DH141" s="29">
        <f ca="1">DS136</f>
        <v>39.096861989067676</v>
      </c>
      <c r="DI141" s="29">
        <f t="shared" ref="DI141:DJ141" ca="1" si="461">DT136</f>
        <v>120.45089027777776</v>
      </c>
      <c r="DJ141" s="29">
        <f t="shared" ca="1" si="461"/>
        <v>86.12214027777776</v>
      </c>
      <c r="DK141" s="30"/>
      <c r="DL141" s="29">
        <f ca="1">MAX(DH141:DJ141)</f>
        <v>120.45089027777776</v>
      </c>
      <c r="DM141" s="31"/>
      <c r="DN141" s="33">
        <f ca="1">DL141/0.9/(DJ117-DJ118)/$N$3*1000</f>
        <v>6.1075186869243563</v>
      </c>
      <c r="DO141" s="29"/>
      <c r="DP141" s="21"/>
      <c r="DQ141" s="29"/>
      <c r="DR141" s="29"/>
      <c r="DS141" s="29"/>
      <c r="DT141" s="29"/>
      <c r="DU141" s="29"/>
      <c r="DV141" s="29"/>
    </row>
    <row r="142" spans="1:126" x14ac:dyDescent="0.3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41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41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41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41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41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41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</row>
    <row r="143" spans="1:126" x14ac:dyDescent="0.35">
      <c r="S143" s="37"/>
      <c r="AK143" s="37"/>
      <c r="BC143" s="37"/>
      <c r="BU143" s="37"/>
      <c r="CM143" s="37"/>
      <c r="DE143" s="37"/>
    </row>
    <row r="144" spans="1:126" x14ac:dyDescent="0.35">
      <c r="A144" s="2" t="s">
        <v>44</v>
      </c>
      <c r="B144" s="19" t="str">
        <f ca="1">A$7</f>
        <v>14-15</v>
      </c>
      <c r="D144" s="2" t="s">
        <v>24</v>
      </c>
      <c r="E144" s="8" t="s">
        <v>56</v>
      </c>
      <c r="F144" s="9">
        <v>60</v>
      </c>
      <c r="G144" s="2" t="s">
        <v>25</v>
      </c>
      <c r="H144" s="2" t="s">
        <v>26</v>
      </c>
      <c r="N144" s="2" t="s">
        <v>54</v>
      </c>
      <c r="O144" s="8"/>
      <c r="P144" s="48">
        <f ca="1">ROUND(ABS(IF($C$2&lt;=$C$3,(F151-F152)/F153,(G151-G152)/G153)),2)</f>
        <v>4.7</v>
      </c>
      <c r="Q144" s="2" t="s">
        <v>25</v>
      </c>
      <c r="S144" s="38" t="s">
        <v>44</v>
      </c>
      <c r="T144" s="19" t="str">
        <f ca="1">S$7</f>
        <v>15-16</v>
      </c>
      <c r="V144" s="2" t="s">
        <v>24</v>
      </c>
      <c r="W144" s="8" t="s">
        <v>56</v>
      </c>
      <c r="X144" s="9">
        <v>60</v>
      </c>
      <c r="Y144" s="2" t="s">
        <v>25</v>
      </c>
      <c r="Z144" s="2" t="s">
        <v>26</v>
      </c>
      <c r="AF144" s="2" t="s">
        <v>54</v>
      </c>
      <c r="AG144" s="8"/>
      <c r="AH144" s="48">
        <f ca="1">ROUND(ABS(IF($C$2&lt;=$C$3,(X151-X152)/X153,(Y151-Y152)/Y153)),2)</f>
        <v>3.8</v>
      </c>
      <c r="AI144" s="2" t="s">
        <v>25</v>
      </c>
      <c r="AK144" s="38" t="s">
        <v>44</v>
      </c>
      <c r="AL144" s="19" t="str">
        <f ca="1">AK$7</f>
        <v>16-17</v>
      </c>
      <c r="AN144" s="2" t="s">
        <v>24</v>
      </c>
      <c r="AO144" s="8" t="s">
        <v>56</v>
      </c>
      <c r="AP144" s="9">
        <v>60</v>
      </c>
      <c r="AQ144" s="2" t="s">
        <v>25</v>
      </c>
      <c r="AR144" s="2" t="s">
        <v>26</v>
      </c>
      <c r="AX144" s="2" t="s">
        <v>54</v>
      </c>
      <c r="AY144" s="8"/>
      <c r="AZ144" s="48">
        <f ca="1">ROUND(ABS(IF($C$2&lt;=$C$3,(AP151-AP152)/AP153,(AQ151-AQ152)/AQ153)),2)</f>
        <v>3</v>
      </c>
      <c r="BA144" s="2" t="s">
        <v>25</v>
      </c>
      <c r="BC144" s="38" t="s">
        <v>44</v>
      </c>
      <c r="BD144" s="19" t="str">
        <f ca="1">BC$7</f>
        <v>17-18</v>
      </c>
      <c r="BF144" s="2" t="s">
        <v>24</v>
      </c>
      <c r="BG144" s="8" t="s">
        <v>56</v>
      </c>
      <c r="BH144" s="9">
        <v>30</v>
      </c>
      <c r="BI144" s="2" t="s">
        <v>25</v>
      </c>
      <c r="BJ144" s="2" t="s">
        <v>26</v>
      </c>
      <c r="BP144" s="2" t="s">
        <v>54</v>
      </c>
      <c r="BQ144" s="8"/>
      <c r="BR144" s="48">
        <f ca="1">ROUND(ABS(IF($C$2&lt;=$C$3,(BH151-BH152)/BH153,(BI151-BI152)/BI153)),2)</f>
        <v>3.2</v>
      </c>
      <c r="BS144" s="2" t="s">
        <v>25</v>
      </c>
      <c r="BU144" s="38" t="s">
        <v>44</v>
      </c>
      <c r="BV144" s="19" t="str">
        <f ca="1">BU$7</f>
        <v>18-19</v>
      </c>
      <c r="BX144" s="2" t="s">
        <v>24</v>
      </c>
      <c r="BY144" s="8" t="s">
        <v>56</v>
      </c>
      <c r="BZ144" s="9">
        <v>30</v>
      </c>
      <c r="CA144" s="2" t="s">
        <v>25</v>
      </c>
      <c r="CB144" s="2" t="s">
        <v>26</v>
      </c>
      <c r="CH144" s="2" t="s">
        <v>54</v>
      </c>
      <c r="CI144" s="8"/>
      <c r="CJ144" s="48">
        <f ca="1">ROUND(ABS(IF($C$2&lt;=$C$3,(BZ151-BZ152)/BZ153,(CA151-CA152)/CA153)),2)</f>
        <v>4.2</v>
      </c>
      <c r="CK144" s="2" t="s">
        <v>25</v>
      </c>
      <c r="CM144" s="38" t="s">
        <v>44</v>
      </c>
      <c r="CN144" s="19" t="str">
        <f ca="1">CM$7</f>
        <v>19-20</v>
      </c>
      <c r="CP144" s="2" t="s">
        <v>24</v>
      </c>
      <c r="CQ144" s="8" t="s">
        <v>56</v>
      </c>
      <c r="CR144" s="9">
        <v>30</v>
      </c>
      <c r="CS144" s="2" t="s">
        <v>25</v>
      </c>
      <c r="CT144" s="2" t="s">
        <v>26</v>
      </c>
      <c r="CZ144" s="2" t="s">
        <v>54</v>
      </c>
      <c r="DA144" s="8"/>
      <c r="DB144" s="48">
        <f ca="1">ROUND(ABS(IF($C$2&lt;=$C$3,(CR151-CR152)/CR153,(CS151-CS152)/CS153)),2)</f>
        <v>3.6</v>
      </c>
      <c r="DC144" s="2" t="s">
        <v>25</v>
      </c>
      <c r="DE144" s="38" t="s">
        <v>44</v>
      </c>
      <c r="DF144" s="19" t="str">
        <f ca="1">DE$7</f>
        <v>-</v>
      </c>
      <c r="DH144" s="2" t="s">
        <v>24</v>
      </c>
      <c r="DI144" s="8" t="s">
        <v>56</v>
      </c>
      <c r="DJ144" s="9">
        <v>30</v>
      </c>
      <c r="DK144" s="2" t="s">
        <v>25</v>
      </c>
      <c r="DL144" s="2" t="s">
        <v>26</v>
      </c>
      <c r="DR144" s="2" t="s">
        <v>54</v>
      </c>
      <c r="DS144" s="8"/>
      <c r="DT144" s="48">
        <f ca="1">ROUND(ABS(IF($C$2&lt;=$C$3,(DJ151-DJ152)/DJ153,(DK151-DK152)/DK153)),2)</f>
        <v>3.6</v>
      </c>
      <c r="DU144" s="2" t="s">
        <v>25</v>
      </c>
    </row>
    <row r="145" spans="1:125" x14ac:dyDescent="0.35">
      <c r="A145" s="2" t="s">
        <v>68</v>
      </c>
      <c r="B145" s="19">
        <f>MAX(1,B117-1)</f>
        <v>1</v>
      </c>
      <c r="E145" s="8" t="s">
        <v>57</v>
      </c>
      <c r="F145" s="9">
        <v>22</v>
      </c>
      <c r="G145" s="2" t="s">
        <v>25</v>
      </c>
      <c r="H145" s="2" t="s">
        <v>27</v>
      </c>
      <c r="O145" s="8" t="s">
        <v>32</v>
      </c>
      <c r="P145" s="19">
        <f ca="1">ROUND(ABS((D153-D154)/P144),2)</f>
        <v>12.11</v>
      </c>
      <c r="Q145" s="17" t="s">
        <v>55</v>
      </c>
      <c r="S145" s="38" t="s">
        <v>68</v>
      </c>
      <c r="T145" s="19">
        <f>MAX(1,T117-1)</f>
        <v>1</v>
      </c>
      <c r="W145" s="8" t="s">
        <v>57</v>
      </c>
      <c r="X145" s="9">
        <v>22</v>
      </c>
      <c r="Y145" s="2" t="s">
        <v>25</v>
      </c>
      <c r="Z145" s="2" t="s">
        <v>27</v>
      </c>
      <c r="AG145" s="8" t="s">
        <v>32</v>
      </c>
      <c r="AH145" s="19">
        <f ca="1">ROUND(ABS((V153-V154)/AH144),2)</f>
        <v>12.11</v>
      </c>
      <c r="AI145" s="17" t="s">
        <v>55</v>
      </c>
      <c r="AK145" s="38" t="s">
        <v>68</v>
      </c>
      <c r="AL145" s="19">
        <f>MAX(1,AL117-1)</f>
        <v>1</v>
      </c>
      <c r="AO145" s="8" t="s">
        <v>57</v>
      </c>
      <c r="AP145" s="9">
        <v>22</v>
      </c>
      <c r="AQ145" s="2" t="s">
        <v>25</v>
      </c>
      <c r="AR145" s="2" t="s">
        <v>27</v>
      </c>
      <c r="AY145" s="8" t="s">
        <v>32</v>
      </c>
      <c r="AZ145" s="19">
        <f ca="1">ROUND(ABS((AN153-AN154)/AZ144),2)</f>
        <v>35.86</v>
      </c>
      <c r="BA145" s="17" t="s">
        <v>55</v>
      </c>
      <c r="BC145" s="38" t="s">
        <v>68</v>
      </c>
      <c r="BD145" s="19">
        <f>MAX(1,BD117-1)</f>
        <v>1</v>
      </c>
      <c r="BG145" s="8" t="s">
        <v>57</v>
      </c>
      <c r="BH145" s="9">
        <v>60</v>
      </c>
      <c r="BI145" s="2" t="s">
        <v>25</v>
      </c>
      <c r="BJ145" s="2" t="s">
        <v>27</v>
      </c>
      <c r="BQ145" s="8" t="s">
        <v>32</v>
      </c>
      <c r="BR145" s="19">
        <f ca="1">ROUND(ABS((BF153-BF154)/BR144),2)</f>
        <v>57.06</v>
      </c>
      <c r="BS145" s="17" t="s">
        <v>55</v>
      </c>
      <c r="BU145" s="38" t="s">
        <v>68</v>
      </c>
      <c r="BV145" s="19">
        <f>MAX(1,BV117-1)</f>
        <v>1</v>
      </c>
      <c r="BY145" s="8" t="s">
        <v>57</v>
      </c>
      <c r="BZ145" s="9">
        <v>60</v>
      </c>
      <c r="CA145" s="2" t="s">
        <v>25</v>
      </c>
      <c r="CB145" s="2" t="s">
        <v>27</v>
      </c>
      <c r="CI145" s="8" t="s">
        <v>32</v>
      </c>
      <c r="CJ145" s="19">
        <f ca="1">ROUND(ABS((BX153-BX154)/CJ144),2)</f>
        <v>57.06</v>
      </c>
      <c r="CK145" s="17" t="s">
        <v>55</v>
      </c>
      <c r="CM145" s="38" t="s">
        <v>68</v>
      </c>
      <c r="CN145" s="19">
        <f>MAX(1,CN117-1)</f>
        <v>1</v>
      </c>
      <c r="CQ145" s="8" t="s">
        <v>57</v>
      </c>
      <c r="CR145" s="9">
        <v>60</v>
      </c>
      <c r="CS145" s="2" t="s">
        <v>25</v>
      </c>
      <c r="CT145" s="2" t="s">
        <v>27</v>
      </c>
      <c r="DA145" s="8" t="s">
        <v>32</v>
      </c>
      <c r="DB145" s="19">
        <f ca="1">ROUND(ABS((CP153-CP154)/DB144),2)</f>
        <v>57.06</v>
      </c>
      <c r="DC145" s="17" t="s">
        <v>55</v>
      </c>
      <c r="DE145" s="38" t="s">
        <v>68</v>
      </c>
      <c r="DF145" s="19">
        <f>MAX(1,DF117-1)</f>
        <v>1</v>
      </c>
      <c r="DI145" s="8" t="s">
        <v>57</v>
      </c>
      <c r="DJ145" s="9">
        <v>60</v>
      </c>
      <c r="DK145" s="2" t="s">
        <v>25</v>
      </c>
      <c r="DL145" s="2" t="s">
        <v>27</v>
      </c>
      <c r="DS145" s="8" t="s">
        <v>32</v>
      </c>
      <c r="DT145" s="19">
        <f ca="1">ROUND(ABS((DH153-DH154)/DT144),2)</f>
        <v>57.06</v>
      </c>
      <c r="DU145" s="17" t="s">
        <v>55</v>
      </c>
    </row>
    <row r="146" spans="1:125" x14ac:dyDescent="0.35">
      <c r="B146" s="25" t="str">
        <f>IF(B145=B117,"duplicato","")</f>
        <v/>
      </c>
      <c r="E146" s="8" t="s">
        <v>28</v>
      </c>
      <c r="F146" s="42">
        <f>$N$4</f>
        <v>4</v>
      </c>
      <c r="G146" s="2" t="s">
        <v>25</v>
      </c>
      <c r="H146" s="2" t="s">
        <v>29</v>
      </c>
      <c r="O146" s="8" t="s">
        <v>33</v>
      </c>
      <c r="P146" s="19">
        <f ca="1">ROUND(ABS((E153-E154)/P144),2)</f>
        <v>7.42</v>
      </c>
      <c r="Q146" s="17" t="s">
        <v>55</v>
      </c>
      <c r="S146" s="38"/>
      <c r="T146" s="25" t="str">
        <f>IF(T145=T117,"duplicato","")</f>
        <v/>
      </c>
      <c r="W146" s="8" t="s">
        <v>28</v>
      </c>
      <c r="X146" s="42">
        <f>$N$4</f>
        <v>4</v>
      </c>
      <c r="Y146" s="2" t="s">
        <v>25</v>
      </c>
      <c r="Z146" s="2" t="s">
        <v>29</v>
      </c>
      <c r="AG146" s="8" t="s">
        <v>33</v>
      </c>
      <c r="AH146" s="19">
        <f ca="1">ROUND(ABS((W153-W154)/AH144),2)</f>
        <v>7.42</v>
      </c>
      <c r="AI146" s="17" t="s">
        <v>55</v>
      </c>
      <c r="AK146" s="38"/>
      <c r="AL146" s="25" t="str">
        <f>IF(AL145=AL117,"duplicato","")</f>
        <v/>
      </c>
      <c r="AO146" s="8" t="s">
        <v>28</v>
      </c>
      <c r="AP146" s="42">
        <f>$N$4</f>
        <v>4</v>
      </c>
      <c r="AQ146" s="2" t="s">
        <v>25</v>
      </c>
      <c r="AR146" s="2" t="s">
        <v>29</v>
      </c>
      <c r="AY146" s="8" t="s">
        <v>33</v>
      </c>
      <c r="AZ146" s="19">
        <f ca="1">ROUND(ABS((AO153-AO154)/AZ144),2)</f>
        <v>21.6</v>
      </c>
      <c r="BA146" s="17" t="s">
        <v>55</v>
      </c>
      <c r="BC146" s="38"/>
      <c r="BD146" s="25" t="str">
        <f>IF(BD145=BD117,"duplicato","")</f>
        <v/>
      </c>
      <c r="BG146" s="8" t="s">
        <v>28</v>
      </c>
      <c r="BH146" s="42">
        <f>$N$4</f>
        <v>4</v>
      </c>
      <c r="BI146" s="2" t="s">
        <v>25</v>
      </c>
      <c r="BJ146" s="2" t="s">
        <v>29</v>
      </c>
      <c r="BQ146" s="8" t="s">
        <v>33</v>
      </c>
      <c r="BR146" s="19">
        <f ca="1">ROUND(ABS((BG153-BG154)/BR144),2)</f>
        <v>34.130000000000003</v>
      </c>
      <c r="BS146" s="17" t="s">
        <v>55</v>
      </c>
      <c r="BU146" s="38"/>
      <c r="BV146" s="25" t="str">
        <f>IF(BV145=BV117,"duplicato","")</f>
        <v/>
      </c>
      <c r="BY146" s="8" t="s">
        <v>28</v>
      </c>
      <c r="BZ146" s="42">
        <f>$N$4</f>
        <v>4</v>
      </c>
      <c r="CA146" s="2" t="s">
        <v>25</v>
      </c>
      <c r="CB146" s="2" t="s">
        <v>29</v>
      </c>
      <c r="CI146" s="8" t="s">
        <v>33</v>
      </c>
      <c r="CJ146" s="19">
        <f ca="1">ROUND(ABS((BY153-BY154)/CJ144),2)</f>
        <v>34.130000000000003</v>
      </c>
      <c r="CK146" s="17" t="s">
        <v>55</v>
      </c>
      <c r="CM146" s="38"/>
      <c r="CN146" s="25" t="str">
        <f>IF(CN145=CN117,"duplicato","")</f>
        <v/>
      </c>
      <c r="CQ146" s="8" t="s">
        <v>28</v>
      </c>
      <c r="CR146" s="42">
        <f>$N$4</f>
        <v>4</v>
      </c>
      <c r="CS146" s="2" t="s">
        <v>25</v>
      </c>
      <c r="CT146" s="2" t="s">
        <v>29</v>
      </c>
      <c r="DA146" s="8" t="s">
        <v>33</v>
      </c>
      <c r="DB146" s="19">
        <f ca="1">ROUND(ABS((CQ153-CQ154)/DB144),2)</f>
        <v>34.130000000000003</v>
      </c>
      <c r="DC146" s="17" t="s">
        <v>55</v>
      </c>
      <c r="DE146" s="38"/>
      <c r="DF146" s="25" t="str">
        <f>IF(DF145=DF117,"duplicato","")</f>
        <v/>
      </c>
      <c r="DI146" s="8" t="s">
        <v>28</v>
      </c>
      <c r="DJ146" s="42">
        <f>$N$4</f>
        <v>4</v>
      </c>
      <c r="DK146" s="2" t="s">
        <v>25</v>
      </c>
      <c r="DL146" s="2" t="s">
        <v>29</v>
      </c>
      <c r="DS146" s="8" t="s">
        <v>33</v>
      </c>
      <c r="DT146" s="19">
        <f ca="1">ROUND(ABS((DI153-DI154)/DT144),2)</f>
        <v>34.130000000000003</v>
      </c>
      <c r="DU146" s="17" t="s">
        <v>55</v>
      </c>
    </row>
    <row r="147" spans="1:125" x14ac:dyDescent="0.35">
      <c r="E147" s="8" t="s">
        <v>47</v>
      </c>
      <c r="F147" s="9">
        <v>15</v>
      </c>
      <c r="G147" s="2" t="s">
        <v>25</v>
      </c>
      <c r="H147" s="2" t="s">
        <v>49</v>
      </c>
      <c r="S147" s="38"/>
      <c r="W147" s="8" t="s">
        <v>47</v>
      </c>
      <c r="X147" s="9">
        <v>15</v>
      </c>
      <c r="Y147" s="2" t="s">
        <v>25</v>
      </c>
      <c r="Z147" s="2" t="s">
        <v>49</v>
      </c>
      <c r="AK147" s="38"/>
      <c r="AO147" s="8" t="s">
        <v>47</v>
      </c>
      <c r="AP147" s="9">
        <v>15</v>
      </c>
      <c r="AQ147" s="2" t="s">
        <v>25</v>
      </c>
      <c r="AR147" s="2" t="s">
        <v>49</v>
      </c>
      <c r="BC147" s="38"/>
      <c r="BG147" s="8" t="s">
        <v>47</v>
      </c>
      <c r="BH147" s="9">
        <v>15</v>
      </c>
      <c r="BI147" s="2" t="s">
        <v>25</v>
      </c>
      <c r="BJ147" s="2" t="s">
        <v>49</v>
      </c>
      <c r="BU147" s="38"/>
      <c r="BY147" s="8" t="s">
        <v>47</v>
      </c>
      <c r="BZ147" s="9">
        <v>35</v>
      </c>
      <c r="CA147" s="2" t="s">
        <v>25</v>
      </c>
      <c r="CB147" s="2" t="s">
        <v>49</v>
      </c>
      <c r="CM147" s="38"/>
      <c r="CQ147" s="8" t="s">
        <v>47</v>
      </c>
      <c r="CR147" s="9">
        <v>35</v>
      </c>
      <c r="CS147" s="2" t="s">
        <v>25</v>
      </c>
      <c r="CT147" s="2" t="s">
        <v>49</v>
      </c>
      <c r="DE147" s="38"/>
      <c r="DI147" s="8" t="s">
        <v>47</v>
      </c>
      <c r="DJ147" s="9">
        <v>35</v>
      </c>
      <c r="DK147" s="2" t="s">
        <v>25</v>
      </c>
      <c r="DL147" s="2" t="s">
        <v>49</v>
      </c>
    </row>
    <row r="148" spans="1:125" x14ac:dyDescent="0.35">
      <c r="E148" s="8" t="s">
        <v>48</v>
      </c>
      <c r="F148" s="9">
        <v>15</v>
      </c>
      <c r="G148" s="2" t="s">
        <v>25</v>
      </c>
      <c r="H148" s="2" t="s">
        <v>50</v>
      </c>
      <c r="S148" s="38"/>
      <c r="W148" s="8" t="s">
        <v>48</v>
      </c>
      <c r="X148" s="9">
        <v>15</v>
      </c>
      <c r="Y148" s="2" t="s">
        <v>25</v>
      </c>
      <c r="Z148" s="2" t="s">
        <v>50</v>
      </c>
      <c r="AK148" s="38"/>
      <c r="AO148" s="8" t="s">
        <v>48</v>
      </c>
      <c r="AP148" s="9">
        <v>15</v>
      </c>
      <c r="AQ148" s="2" t="s">
        <v>25</v>
      </c>
      <c r="AR148" s="2" t="s">
        <v>50</v>
      </c>
      <c r="BC148" s="38"/>
      <c r="BG148" s="8" t="s">
        <v>48</v>
      </c>
      <c r="BH148" s="9">
        <v>35</v>
      </c>
      <c r="BI148" s="2" t="s">
        <v>25</v>
      </c>
      <c r="BJ148" s="2" t="s">
        <v>50</v>
      </c>
      <c r="BU148" s="38"/>
      <c r="BY148" s="8" t="s">
        <v>48</v>
      </c>
      <c r="BZ148" s="9">
        <v>35</v>
      </c>
      <c r="CA148" s="2" t="s">
        <v>25</v>
      </c>
      <c r="CB148" s="2" t="s">
        <v>50</v>
      </c>
      <c r="CM148" s="38"/>
      <c r="CQ148" s="8" t="s">
        <v>48</v>
      </c>
      <c r="CR148" s="9">
        <v>15</v>
      </c>
      <c r="CS148" s="2" t="s">
        <v>25</v>
      </c>
      <c r="CT148" s="2" t="s">
        <v>50</v>
      </c>
      <c r="DE148" s="38"/>
      <c r="DI148" s="8" t="s">
        <v>48</v>
      </c>
      <c r="DJ148" s="9">
        <v>35</v>
      </c>
      <c r="DK148" s="2" t="s">
        <v>25</v>
      </c>
      <c r="DL148" s="2" t="s">
        <v>50</v>
      </c>
    </row>
    <row r="149" spans="1:125" x14ac:dyDescent="0.35">
      <c r="S149" s="38"/>
      <c r="AK149" s="38"/>
      <c r="BC149" s="38"/>
      <c r="BU149" s="38"/>
      <c r="CM149" s="38"/>
      <c r="DE149" s="38"/>
    </row>
    <row r="150" spans="1:125" x14ac:dyDescent="0.35">
      <c r="A150" s="2" t="s">
        <v>30</v>
      </c>
      <c r="D150" s="20" t="s">
        <v>32</v>
      </c>
      <c r="E150" s="20" t="s">
        <v>33</v>
      </c>
      <c r="F150" s="20" t="s">
        <v>34</v>
      </c>
      <c r="G150" s="20" t="s">
        <v>35</v>
      </c>
      <c r="H150" s="20" t="s">
        <v>36</v>
      </c>
      <c r="I150" s="20" t="s">
        <v>37</v>
      </c>
      <c r="J150" s="23" t="s">
        <v>39</v>
      </c>
      <c r="K150" s="23" t="s">
        <v>40</v>
      </c>
      <c r="L150" s="23" t="s">
        <v>41</v>
      </c>
      <c r="M150" s="23" t="s">
        <v>42</v>
      </c>
      <c r="N150" s="23" t="s">
        <v>53</v>
      </c>
      <c r="O150" s="20" t="s">
        <v>32</v>
      </c>
      <c r="P150" s="23" t="s">
        <v>51</v>
      </c>
      <c r="Q150" s="23" t="s">
        <v>52</v>
      </c>
      <c r="S150" s="38" t="s">
        <v>30</v>
      </c>
      <c r="V150" s="20" t="s">
        <v>32</v>
      </c>
      <c r="W150" s="20" t="s">
        <v>33</v>
      </c>
      <c r="X150" s="20" t="s">
        <v>34</v>
      </c>
      <c r="Y150" s="20" t="s">
        <v>35</v>
      </c>
      <c r="Z150" s="20" t="s">
        <v>36</v>
      </c>
      <c r="AA150" s="20" t="s">
        <v>37</v>
      </c>
      <c r="AB150" s="23" t="s">
        <v>39</v>
      </c>
      <c r="AC150" s="23" t="s">
        <v>40</v>
      </c>
      <c r="AD150" s="23" t="s">
        <v>41</v>
      </c>
      <c r="AE150" s="23" t="s">
        <v>42</v>
      </c>
      <c r="AF150" s="23" t="s">
        <v>53</v>
      </c>
      <c r="AG150" s="20" t="s">
        <v>32</v>
      </c>
      <c r="AH150" s="23" t="s">
        <v>51</v>
      </c>
      <c r="AI150" s="23" t="s">
        <v>52</v>
      </c>
      <c r="AK150" s="38" t="s">
        <v>30</v>
      </c>
      <c r="AN150" s="20" t="s">
        <v>32</v>
      </c>
      <c r="AO150" s="20" t="s">
        <v>33</v>
      </c>
      <c r="AP150" s="20" t="s">
        <v>34</v>
      </c>
      <c r="AQ150" s="20" t="s">
        <v>35</v>
      </c>
      <c r="AR150" s="20" t="s">
        <v>36</v>
      </c>
      <c r="AS150" s="20" t="s">
        <v>37</v>
      </c>
      <c r="AT150" s="23" t="s">
        <v>39</v>
      </c>
      <c r="AU150" s="23" t="s">
        <v>40</v>
      </c>
      <c r="AV150" s="23" t="s">
        <v>41</v>
      </c>
      <c r="AW150" s="23" t="s">
        <v>42</v>
      </c>
      <c r="AX150" s="23" t="s">
        <v>53</v>
      </c>
      <c r="AY150" s="20" t="s">
        <v>32</v>
      </c>
      <c r="AZ150" s="23" t="s">
        <v>51</v>
      </c>
      <c r="BA150" s="23" t="s">
        <v>52</v>
      </c>
      <c r="BC150" s="38" t="s">
        <v>30</v>
      </c>
      <c r="BF150" s="20" t="s">
        <v>32</v>
      </c>
      <c r="BG150" s="20" t="s">
        <v>33</v>
      </c>
      <c r="BH150" s="20" t="s">
        <v>34</v>
      </c>
      <c r="BI150" s="20" t="s">
        <v>35</v>
      </c>
      <c r="BJ150" s="20" t="s">
        <v>36</v>
      </c>
      <c r="BK150" s="20" t="s">
        <v>37</v>
      </c>
      <c r="BL150" s="23" t="s">
        <v>39</v>
      </c>
      <c r="BM150" s="23" t="s">
        <v>40</v>
      </c>
      <c r="BN150" s="23" t="s">
        <v>41</v>
      </c>
      <c r="BO150" s="23" t="s">
        <v>42</v>
      </c>
      <c r="BP150" s="23" t="s">
        <v>53</v>
      </c>
      <c r="BQ150" s="20" t="s">
        <v>32</v>
      </c>
      <c r="BR150" s="23" t="s">
        <v>51</v>
      </c>
      <c r="BS150" s="23" t="s">
        <v>52</v>
      </c>
      <c r="BU150" s="38" t="s">
        <v>30</v>
      </c>
      <c r="BX150" s="20" t="s">
        <v>32</v>
      </c>
      <c r="BY150" s="20" t="s">
        <v>33</v>
      </c>
      <c r="BZ150" s="20" t="s">
        <v>34</v>
      </c>
      <c r="CA150" s="20" t="s">
        <v>35</v>
      </c>
      <c r="CB150" s="20" t="s">
        <v>36</v>
      </c>
      <c r="CC150" s="20" t="s">
        <v>37</v>
      </c>
      <c r="CD150" s="23" t="s">
        <v>39</v>
      </c>
      <c r="CE150" s="23" t="s">
        <v>40</v>
      </c>
      <c r="CF150" s="23" t="s">
        <v>41</v>
      </c>
      <c r="CG150" s="23" t="s">
        <v>42</v>
      </c>
      <c r="CH150" s="23" t="s">
        <v>53</v>
      </c>
      <c r="CI150" s="20" t="s">
        <v>32</v>
      </c>
      <c r="CJ150" s="23" t="s">
        <v>51</v>
      </c>
      <c r="CK150" s="23" t="s">
        <v>52</v>
      </c>
      <c r="CM150" s="38" t="s">
        <v>30</v>
      </c>
      <c r="CP150" s="20" t="s">
        <v>32</v>
      </c>
      <c r="CQ150" s="20" t="s">
        <v>33</v>
      </c>
      <c r="CR150" s="20" t="s">
        <v>34</v>
      </c>
      <c r="CS150" s="20" t="s">
        <v>35</v>
      </c>
      <c r="CT150" s="20" t="s">
        <v>36</v>
      </c>
      <c r="CU150" s="20" t="s">
        <v>37</v>
      </c>
      <c r="CV150" s="23" t="s">
        <v>39</v>
      </c>
      <c r="CW150" s="23" t="s">
        <v>40</v>
      </c>
      <c r="CX150" s="23" t="s">
        <v>41</v>
      </c>
      <c r="CY150" s="23" t="s">
        <v>42</v>
      </c>
      <c r="CZ150" s="23" t="s">
        <v>53</v>
      </c>
      <c r="DA150" s="20" t="s">
        <v>32</v>
      </c>
      <c r="DB150" s="23" t="s">
        <v>51</v>
      </c>
      <c r="DC150" s="23" t="s">
        <v>52</v>
      </c>
      <c r="DE150" s="38" t="s">
        <v>30</v>
      </c>
      <c r="DH150" s="20" t="s">
        <v>32</v>
      </c>
      <c r="DI150" s="20" t="s">
        <v>33</v>
      </c>
      <c r="DJ150" s="20" t="s">
        <v>34</v>
      </c>
      <c r="DK150" s="20" t="s">
        <v>35</v>
      </c>
      <c r="DL150" s="20" t="s">
        <v>36</v>
      </c>
      <c r="DM150" s="20" t="s">
        <v>37</v>
      </c>
      <c r="DN150" s="23" t="s">
        <v>39</v>
      </c>
      <c r="DO150" s="23" t="s">
        <v>40</v>
      </c>
      <c r="DP150" s="23" t="s">
        <v>41</v>
      </c>
      <c r="DQ150" s="23" t="s">
        <v>42</v>
      </c>
      <c r="DR150" s="23" t="s">
        <v>53</v>
      </c>
      <c r="DS150" s="20" t="s">
        <v>32</v>
      </c>
      <c r="DT150" s="23" t="s">
        <v>51</v>
      </c>
      <c r="DU150" s="23" t="s">
        <v>52</v>
      </c>
    </row>
    <row r="151" spans="1:125" x14ac:dyDescent="0.35">
      <c r="A151" s="8" t="s">
        <v>31</v>
      </c>
      <c r="B151" s="8">
        <f>($H$2-B145)*4+1</f>
        <v>17</v>
      </c>
      <c r="C151" s="8" t="s">
        <v>11</v>
      </c>
      <c r="D151" s="6">
        <f ca="1">INDEX(E$7:E$30,B151,1)</f>
        <v>-20.584</v>
      </c>
      <c r="E151" s="6">
        <f ca="1">INDEX(F$7:F$30,B151,1)</f>
        <v>-12.612</v>
      </c>
      <c r="F151" s="6">
        <f ca="1">INDEX(G$7:G$30,B151,1)</f>
        <v>20.466999999999999</v>
      </c>
      <c r="G151" s="6">
        <f ca="1">INDEX(H$7:H$30,B151,1)</f>
        <v>2.4940000000000002</v>
      </c>
      <c r="H151" s="6">
        <f ca="1">INDEX(I$7:I$30,B151,1)</f>
        <v>0.3</v>
      </c>
      <c r="I151" s="6">
        <f ca="1">INDEX(J$7:J$30,B151,1)</f>
        <v>0.442</v>
      </c>
      <c r="J151" s="24">
        <f ca="1">(ABS(F151)+ABS(H151))*SIGN(F151)</f>
        <v>20.766999999999999</v>
      </c>
      <c r="K151" s="24">
        <f ca="1">(ABS(G151)+ABS(I151))*SIGN(G151)</f>
        <v>2.9360000000000004</v>
      </c>
      <c r="L151" s="24">
        <f ca="1">(ABS(J151)+0.3*ABS(K151))*SIGN(J151)</f>
        <v>21.6478</v>
      </c>
      <c r="M151" s="24">
        <f t="shared" ref="M151:M154" ca="1" si="462">(ABS(K151)+0.3*ABS(J151))*SIGN(K151)</f>
        <v>9.1661000000000001</v>
      </c>
      <c r="N151" s="24">
        <f ca="1">IF($C$2&lt;=$C$3,L151,M151)</f>
        <v>21.6478</v>
      </c>
      <c r="O151" s="48">
        <f ca="1">D151</f>
        <v>-20.584</v>
      </c>
      <c r="P151" s="48">
        <f ca="1">E151+N151</f>
        <v>9.0358000000000001</v>
      </c>
      <c r="Q151" s="48">
        <f ca="1">E151-N151</f>
        <v>-34.259799999999998</v>
      </c>
      <c r="S151" s="39" t="s">
        <v>31</v>
      </c>
      <c r="T151" s="8">
        <f>($H$2-T145)*4+1</f>
        <v>17</v>
      </c>
      <c r="U151" s="8" t="s">
        <v>11</v>
      </c>
      <c r="V151" s="6">
        <f ca="1">INDEX(W$7:W$30,T151,1)</f>
        <v>-14.974</v>
      </c>
      <c r="W151" s="6">
        <f ca="1">INDEX(X$7:X$30,T151,1)</f>
        <v>-9.18</v>
      </c>
      <c r="X151" s="6">
        <f ca="1">INDEX(Y$7:Y$30,T151,1)</f>
        <v>22.440999999999999</v>
      </c>
      <c r="Y151" s="6">
        <f ca="1">INDEX(Z$7:Z$30,T151,1)</f>
        <v>2.7330000000000001</v>
      </c>
      <c r="Z151" s="6">
        <f ca="1">INDEX(AA$7:AA$30,T151,1)</f>
        <v>0.32900000000000001</v>
      </c>
      <c r="AA151" s="6">
        <f ca="1">INDEX(AB$7:AB$30,T151,1)</f>
        <v>0.48399999999999999</v>
      </c>
      <c r="AB151" s="24">
        <f ca="1">(ABS(X151)+ABS(Z151))*SIGN(X151)</f>
        <v>22.77</v>
      </c>
      <c r="AC151" s="24">
        <f ca="1">(ABS(Y151)+ABS(AA151))*SIGN(Y151)</f>
        <v>3.2170000000000001</v>
      </c>
      <c r="AD151" s="24">
        <f ca="1">(ABS(AB151)+0.3*ABS(AC151))*SIGN(AB151)</f>
        <v>23.735099999999999</v>
      </c>
      <c r="AE151" s="24">
        <f t="shared" ref="AE151:AE154" ca="1" si="463">(ABS(AC151)+0.3*ABS(AB151))*SIGN(AC151)</f>
        <v>10.048</v>
      </c>
      <c r="AF151" s="24">
        <f ca="1">IF($C$2&lt;=$C$3,AD151,AE151)</f>
        <v>23.735099999999999</v>
      </c>
      <c r="AG151" s="48">
        <f ca="1">V151</f>
        <v>-14.974</v>
      </c>
      <c r="AH151" s="48">
        <f ca="1">W151+AF151</f>
        <v>14.555099999999999</v>
      </c>
      <c r="AI151" s="48">
        <f ca="1">W151-AF151</f>
        <v>-32.915099999999995</v>
      </c>
      <c r="AK151" s="39" t="s">
        <v>31</v>
      </c>
      <c r="AL151" s="8">
        <f>($H$2-AL145)*4+1</f>
        <v>17</v>
      </c>
      <c r="AM151" s="8" t="s">
        <v>11</v>
      </c>
      <c r="AN151" s="6">
        <f ca="1">INDEX(AO$7:AO$30,AL151,1)</f>
        <v>-25.815999999999999</v>
      </c>
      <c r="AO151" s="6">
        <f ca="1">INDEX(AP$7:AP$30,AL151,1)</f>
        <v>-15.557</v>
      </c>
      <c r="AP151" s="6">
        <f ca="1">INDEX(AQ$7:AQ$30,AL151,1)</f>
        <v>22.675000000000001</v>
      </c>
      <c r="AQ151" s="6">
        <f ca="1">INDEX(AR$7:AR$30,AL151,1)</f>
        <v>2.7559999999999998</v>
      </c>
      <c r="AR151" s="6">
        <f ca="1">INDEX(AS$7:AS$30,AL151,1)</f>
        <v>0.33100000000000002</v>
      </c>
      <c r="AS151" s="6">
        <f ca="1">INDEX(AT$7:AT$30,AL151,1)</f>
        <v>0.48699999999999999</v>
      </c>
      <c r="AT151" s="24">
        <f ca="1">(ABS(AP151)+ABS(AR151))*SIGN(AP151)</f>
        <v>23.006</v>
      </c>
      <c r="AU151" s="24">
        <f ca="1">(ABS(AQ151)+ABS(AS151))*SIGN(AQ151)</f>
        <v>3.2429999999999999</v>
      </c>
      <c r="AV151" s="24">
        <f ca="1">(ABS(AT151)+0.3*ABS(AU151))*SIGN(AT151)</f>
        <v>23.978899999999999</v>
      </c>
      <c r="AW151" s="24">
        <f t="shared" ref="AW151:AW154" ca="1" si="464">(ABS(AU151)+0.3*ABS(AT151))*SIGN(AU151)</f>
        <v>10.1448</v>
      </c>
      <c r="AX151" s="24">
        <f ca="1">IF($C$2&lt;=$C$3,AV151,AW151)</f>
        <v>23.978899999999999</v>
      </c>
      <c r="AY151" s="48">
        <f ca="1">AN151</f>
        <v>-25.815999999999999</v>
      </c>
      <c r="AZ151" s="48">
        <f ca="1">AO151+AX151</f>
        <v>8.4218999999999991</v>
      </c>
      <c r="BA151" s="48">
        <f ca="1">AO151-AX151</f>
        <v>-39.535899999999998</v>
      </c>
      <c r="BC151" s="39" t="s">
        <v>31</v>
      </c>
      <c r="BD151" s="8">
        <f>($H$2-BD145)*4+1</f>
        <v>17</v>
      </c>
      <c r="BE151" s="8" t="s">
        <v>11</v>
      </c>
      <c r="BF151" s="6">
        <f ca="1">INDEX(BG$7:BG$30,BD151,1)</f>
        <v>-39.970999999999997</v>
      </c>
      <c r="BG151" s="6">
        <f ca="1">INDEX(BH$7:BH$30,BD151,1)</f>
        <v>-23.917000000000002</v>
      </c>
      <c r="BH151" s="6">
        <f ca="1">INDEX(BI$7:BI$30,BD151,1)</f>
        <v>113.29600000000001</v>
      </c>
      <c r="BI151" s="6">
        <f ca="1">INDEX(BJ$7:BJ$30,BD151,1)</f>
        <v>13.804</v>
      </c>
      <c r="BJ151" s="6">
        <f ca="1">INDEX(BK$7:BK$30,BD151,1)</f>
        <v>1.6539999999999999</v>
      </c>
      <c r="BK151" s="6">
        <f ca="1">INDEX(BL$7:BL$30,BD151,1)</f>
        <v>2.4340000000000002</v>
      </c>
      <c r="BL151" s="24">
        <f ca="1">(ABS(BH151)+ABS(BJ151))*SIGN(BH151)</f>
        <v>114.95</v>
      </c>
      <c r="BM151" s="24">
        <f ca="1">(ABS(BI151)+ABS(BK151))*SIGN(BI151)</f>
        <v>16.238</v>
      </c>
      <c r="BN151" s="24">
        <f ca="1">(ABS(BL151)+0.3*ABS(BM151))*SIGN(BL151)</f>
        <v>119.8214</v>
      </c>
      <c r="BO151" s="24">
        <f t="shared" ref="BO151:BO154" ca="1" si="465">(ABS(BM151)+0.3*ABS(BL151))*SIGN(BM151)</f>
        <v>50.722999999999999</v>
      </c>
      <c r="BP151" s="24">
        <f ca="1">IF($C$2&lt;=$C$3,BN151,BO151)</f>
        <v>119.8214</v>
      </c>
      <c r="BQ151" s="48">
        <f ca="1">BF151</f>
        <v>-39.970999999999997</v>
      </c>
      <c r="BR151" s="48">
        <f ca="1">BG151+BP151</f>
        <v>95.904399999999995</v>
      </c>
      <c r="BS151" s="48">
        <f ca="1">BG151-BP151</f>
        <v>-143.73840000000001</v>
      </c>
      <c r="BU151" s="39" t="s">
        <v>31</v>
      </c>
      <c r="BV151" s="8">
        <f>($H$2-BV145)*4+1</f>
        <v>17</v>
      </c>
      <c r="BW151" s="8" t="s">
        <v>11</v>
      </c>
      <c r="BX151" s="6">
        <f ca="1">INDEX(BY$7:BY$30,BV151,1)</f>
        <v>-79.090999999999994</v>
      </c>
      <c r="BY151" s="6">
        <f ca="1">INDEX(BZ$7:BZ$30,BV151,1)</f>
        <v>-47.277000000000001</v>
      </c>
      <c r="BZ151" s="6">
        <f ca="1">INDEX(CA$7:CA$30,BV151,1)</f>
        <v>172.95599999999999</v>
      </c>
      <c r="CA151" s="6">
        <f ca="1">INDEX(CB$7:CB$30,BV151,1)</f>
        <v>21.059000000000001</v>
      </c>
      <c r="CB151" s="6">
        <f ca="1">INDEX(CC$7:CC$30,BV151,1)</f>
        <v>2.5299999999999998</v>
      </c>
      <c r="CC151" s="6">
        <f ca="1">INDEX(CD$7:CD$30,BV151,1)</f>
        <v>3.7229999999999999</v>
      </c>
      <c r="CD151" s="24">
        <f ca="1">(ABS(BZ151)+ABS(CB151))*SIGN(BZ151)</f>
        <v>175.48599999999999</v>
      </c>
      <c r="CE151" s="24">
        <f ca="1">(ABS(CA151)+ABS(CC151))*SIGN(CA151)</f>
        <v>24.782</v>
      </c>
      <c r="CF151" s="24">
        <f ca="1">(ABS(CD151)+0.3*ABS(CE151))*SIGN(CD151)</f>
        <v>182.92059999999998</v>
      </c>
      <c r="CG151" s="24">
        <f t="shared" ref="CG151:CG154" ca="1" si="466">(ABS(CE151)+0.3*ABS(CD151))*SIGN(CE151)</f>
        <v>77.427799999999991</v>
      </c>
      <c r="CH151" s="24">
        <f ca="1">IF($C$2&lt;=$C$3,CF151,CG151)</f>
        <v>182.92059999999998</v>
      </c>
      <c r="CI151" s="48">
        <f ca="1">BX151</f>
        <v>-79.090999999999994</v>
      </c>
      <c r="CJ151" s="48">
        <f ca="1">BY151+CH151</f>
        <v>135.64359999999999</v>
      </c>
      <c r="CK151" s="48">
        <f ca="1">BY151-CH151</f>
        <v>-230.19759999999997</v>
      </c>
      <c r="CM151" s="39" t="s">
        <v>31</v>
      </c>
      <c r="CN151" s="8">
        <f>($H$2-CN145)*4+1</f>
        <v>17</v>
      </c>
      <c r="CO151" s="8" t="s">
        <v>11</v>
      </c>
      <c r="CP151" s="6">
        <f ca="1">INDEX(CQ$7:CQ$30,CN151,1)</f>
        <v>-63.588000000000001</v>
      </c>
      <c r="CQ151" s="6">
        <f ca="1">INDEX(CR$7:CR$30,CN151,1)</f>
        <v>-38.018000000000001</v>
      </c>
      <c r="CR151" s="6">
        <f ca="1">INDEX(CS$7:CS$30,CN151,1)</f>
        <v>156.24799999999999</v>
      </c>
      <c r="CS151" s="6">
        <f ca="1">INDEX(CT$7:CT$30,CN151,1)</f>
        <v>19.042000000000002</v>
      </c>
      <c r="CT151" s="6">
        <f ca="1">INDEX(CU$7:CU$30,CN151,1)</f>
        <v>2.2869999999999999</v>
      </c>
      <c r="CU151" s="6">
        <f ca="1">INDEX(CV$7:CV$30,CN151,1)</f>
        <v>3.3650000000000002</v>
      </c>
      <c r="CV151" s="24">
        <f ca="1">(ABS(CR151)+ABS(CT151))*SIGN(CR151)</f>
        <v>158.535</v>
      </c>
      <c r="CW151" s="24">
        <f ca="1">(ABS(CS151)+ABS(CU151))*SIGN(CS151)</f>
        <v>22.407000000000004</v>
      </c>
      <c r="CX151" s="24">
        <f ca="1">(ABS(CV151)+0.3*ABS(CW151))*SIGN(CV151)</f>
        <v>165.25710000000001</v>
      </c>
      <c r="CY151" s="24">
        <f t="shared" ref="CY151:CY154" ca="1" si="467">(ABS(CW151)+0.3*ABS(CV151))*SIGN(CW151)</f>
        <v>69.967500000000001</v>
      </c>
      <c r="CZ151" s="24">
        <f ca="1">IF($C$2&lt;=$C$3,CX151,CY151)</f>
        <v>165.25710000000001</v>
      </c>
      <c r="DA151" s="48">
        <f ca="1">CP151</f>
        <v>-63.588000000000001</v>
      </c>
      <c r="DB151" s="48">
        <f ca="1">CQ151+CZ151</f>
        <v>127.23910000000001</v>
      </c>
      <c r="DC151" s="48">
        <f ca="1">CQ151-CZ151</f>
        <v>-203.27510000000001</v>
      </c>
      <c r="DE151" s="39" t="s">
        <v>31</v>
      </c>
      <c r="DF151" s="8">
        <f>($H$2-DF145)*4+1</f>
        <v>17</v>
      </c>
      <c r="DG151" s="8" t="s">
        <v>11</v>
      </c>
      <c r="DH151" s="6">
        <f ca="1">INDEX(DI$7:DI$30,DF151,1)</f>
        <v>-63.588000000000001</v>
      </c>
      <c r="DI151" s="6">
        <f ca="1">INDEX(DJ$7:DJ$30,DF151,1)</f>
        <v>-38.018000000000001</v>
      </c>
      <c r="DJ151" s="6">
        <f ca="1">INDEX(DK$7:DK$30,DF151,1)</f>
        <v>156.24799999999999</v>
      </c>
      <c r="DK151" s="6">
        <f ca="1">INDEX(DL$7:DL$30,DF151,1)</f>
        <v>19.042000000000002</v>
      </c>
      <c r="DL151" s="6">
        <f ca="1">INDEX(DM$7:DM$30,DF151,1)</f>
        <v>2.2869999999999999</v>
      </c>
      <c r="DM151" s="6">
        <f ca="1">INDEX(DN$7:DN$30,DF151,1)</f>
        <v>3.3650000000000002</v>
      </c>
      <c r="DN151" s="24">
        <f ca="1">(ABS(DJ151)+ABS(DL151))*SIGN(DJ151)</f>
        <v>158.535</v>
      </c>
      <c r="DO151" s="24">
        <f ca="1">(ABS(DK151)+ABS(DM151))*SIGN(DK151)</f>
        <v>22.407000000000004</v>
      </c>
      <c r="DP151" s="24">
        <f ca="1">(ABS(DN151)+0.3*ABS(DO151))*SIGN(DN151)</f>
        <v>165.25710000000001</v>
      </c>
      <c r="DQ151" s="24">
        <f t="shared" ref="DQ151:DQ154" ca="1" si="468">(ABS(DO151)+0.3*ABS(DN151))*SIGN(DO151)</f>
        <v>69.967500000000001</v>
      </c>
      <c r="DR151" s="24">
        <f ca="1">IF($C$2&lt;=$C$3,DP151,DQ151)</f>
        <v>165.25710000000001</v>
      </c>
      <c r="DS151" s="48">
        <f ca="1">DH151</f>
        <v>-63.588000000000001</v>
      </c>
      <c r="DT151" s="48">
        <f ca="1">DI151+DR151</f>
        <v>127.23910000000001</v>
      </c>
      <c r="DU151" s="48">
        <f ca="1">DI151-DR151</f>
        <v>-203.27510000000001</v>
      </c>
    </row>
    <row r="152" spans="1:125" x14ac:dyDescent="0.35">
      <c r="B152" s="8">
        <f>B151+1</f>
        <v>18</v>
      </c>
      <c r="C152" s="8" t="s">
        <v>10</v>
      </c>
      <c r="D152" s="6">
        <f ca="1">INDEX(E$7:E$30,B152,1)</f>
        <v>-22.547999999999998</v>
      </c>
      <c r="E152" s="6">
        <f ca="1">INDEX(F$7:F$30,B152,1)</f>
        <v>-13.817</v>
      </c>
      <c r="F152" s="6">
        <f ca="1">INDEX(G$7:G$30,B152,1)</f>
        <v>-19.353999999999999</v>
      </c>
      <c r="G152" s="6">
        <f ca="1">INDEX(H$7:H$30,B152,1)</f>
        <v>-2.3580000000000001</v>
      </c>
      <c r="H152" s="6">
        <f ca="1">INDEX(I$7:I$30,B152,1)</f>
        <v>-0.28399999999999997</v>
      </c>
      <c r="I152" s="6">
        <f ca="1">INDEX(J$7:J$30,B152,1)</f>
        <v>-0.41799999999999998</v>
      </c>
      <c r="J152" s="24">
        <f t="shared" ref="J152:K154" ca="1" si="469">(ABS(F152)+ABS(H152))*SIGN(F152)</f>
        <v>-19.637999999999998</v>
      </c>
      <c r="K152" s="24">
        <f t="shared" ca="1" si="469"/>
        <v>-2.7760000000000002</v>
      </c>
      <c r="L152" s="24">
        <f t="shared" ref="L152:L154" ca="1" si="470">(ABS(J152)+0.3*ABS(K152))*SIGN(J152)</f>
        <v>-20.470799999999997</v>
      </c>
      <c r="M152" s="24">
        <f t="shared" ca="1" si="462"/>
        <v>-8.6673999999999989</v>
      </c>
      <c r="N152" s="24">
        <f ca="1">IF($C$2&lt;=$C$3,L152,M152)</f>
        <v>-20.470799999999997</v>
      </c>
      <c r="O152" s="48">
        <f t="shared" ref="O152:O154" ca="1" si="471">D152</f>
        <v>-22.547999999999998</v>
      </c>
      <c r="P152" s="48">
        <f t="shared" ref="P152:P154" ca="1" si="472">E152+N152</f>
        <v>-34.287799999999997</v>
      </c>
      <c r="Q152" s="48">
        <f t="shared" ref="Q152:Q154" ca="1" si="473">E152-N152</f>
        <v>6.6537999999999968</v>
      </c>
      <c r="S152" s="38"/>
      <c r="T152" s="8">
        <f>T151+1</f>
        <v>18</v>
      </c>
      <c r="U152" s="8" t="s">
        <v>10</v>
      </c>
      <c r="V152" s="6">
        <f ca="1">INDEX(W$7:W$30,T152,1)</f>
        <v>-15.305999999999999</v>
      </c>
      <c r="W152" s="6">
        <f ca="1">INDEX(X$7:X$30,T152,1)</f>
        <v>-9.3580000000000005</v>
      </c>
      <c r="X152" s="6">
        <f ca="1">INDEX(Y$7:Y$30,T152,1)</f>
        <v>-22.265999999999998</v>
      </c>
      <c r="Y152" s="6">
        <f ca="1">INDEX(Z$7:Z$30,T152,1)</f>
        <v>-2.7120000000000002</v>
      </c>
      <c r="Z152" s="6">
        <f ca="1">INDEX(AA$7:AA$30,T152,1)</f>
        <v>-0.32600000000000001</v>
      </c>
      <c r="AA152" s="6">
        <f ca="1">INDEX(AB$7:AB$30,T152,1)</f>
        <v>-0.48</v>
      </c>
      <c r="AB152" s="24">
        <f t="shared" ref="AB152:AC154" ca="1" si="474">(ABS(X152)+ABS(Z152))*SIGN(X152)</f>
        <v>-22.591999999999999</v>
      </c>
      <c r="AC152" s="24">
        <f t="shared" ca="1" si="474"/>
        <v>-3.1920000000000002</v>
      </c>
      <c r="AD152" s="24">
        <f t="shared" ref="AD152:AD154" ca="1" si="475">(ABS(AB152)+0.3*ABS(AC152))*SIGN(AB152)</f>
        <v>-23.549599999999998</v>
      </c>
      <c r="AE152" s="24">
        <f t="shared" ca="1" si="463"/>
        <v>-9.9695999999999998</v>
      </c>
      <c r="AF152" s="24">
        <f ca="1">IF($C$2&lt;=$C$3,AD152,AE152)</f>
        <v>-23.549599999999998</v>
      </c>
      <c r="AG152" s="48">
        <f t="shared" ref="AG152:AG154" ca="1" si="476">V152</f>
        <v>-15.305999999999999</v>
      </c>
      <c r="AH152" s="48">
        <f t="shared" ref="AH152:AH154" ca="1" si="477">W152+AF152</f>
        <v>-32.907600000000002</v>
      </c>
      <c r="AI152" s="48">
        <f t="shared" ref="AI152:AI154" ca="1" si="478">W152-AF152</f>
        <v>14.191599999999998</v>
      </c>
      <c r="AK152" s="38"/>
      <c r="AL152" s="8">
        <f>AL151+1</f>
        <v>18</v>
      </c>
      <c r="AM152" s="8" t="s">
        <v>10</v>
      </c>
      <c r="AN152" s="6">
        <f ca="1">INDEX(AO$7:AO$30,AL152,1)</f>
        <v>-28.033000000000001</v>
      </c>
      <c r="AO152" s="6">
        <f ca="1">INDEX(AP$7:AP$30,AL152,1)</f>
        <v>-16.878</v>
      </c>
      <c r="AP152" s="6">
        <f ca="1">INDEX(AQ$7:AQ$30,AL152,1)</f>
        <v>-16.010000000000002</v>
      </c>
      <c r="AQ152" s="6">
        <f ca="1">INDEX(AR$7:AR$30,AL152,1)</f>
        <v>-1.9430000000000001</v>
      </c>
      <c r="AR152" s="6">
        <f ca="1">INDEX(AS$7:AS$30,AL152,1)</f>
        <v>-0.23300000000000001</v>
      </c>
      <c r="AS152" s="6">
        <f ca="1">INDEX(AT$7:AT$30,AL152,1)</f>
        <v>-0.34200000000000003</v>
      </c>
      <c r="AT152" s="24">
        <f t="shared" ref="AT152:AU154" ca="1" si="479">(ABS(AP152)+ABS(AR152))*SIGN(AP152)</f>
        <v>-16.243000000000002</v>
      </c>
      <c r="AU152" s="24">
        <f t="shared" ca="1" si="479"/>
        <v>-2.2850000000000001</v>
      </c>
      <c r="AV152" s="24">
        <f t="shared" ref="AV152:AV154" ca="1" si="480">(ABS(AT152)+0.3*ABS(AU152))*SIGN(AT152)</f>
        <v>-16.928500000000003</v>
      </c>
      <c r="AW152" s="24">
        <f t="shared" ca="1" si="464"/>
        <v>-7.1579000000000006</v>
      </c>
      <c r="AX152" s="24">
        <f ca="1">IF($C$2&lt;=$C$3,AV152,AW152)</f>
        <v>-16.928500000000003</v>
      </c>
      <c r="AY152" s="48">
        <f t="shared" ref="AY152:AY154" ca="1" si="481">AN152</f>
        <v>-28.033000000000001</v>
      </c>
      <c r="AZ152" s="48">
        <f t="shared" ref="AZ152:AZ154" ca="1" si="482">AO152+AX152</f>
        <v>-33.8065</v>
      </c>
      <c r="BA152" s="48">
        <f t="shared" ref="BA152:BA154" ca="1" si="483">AO152-AX152</f>
        <v>5.0500000000003098E-2</v>
      </c>
      <c r="BC152" s="38"/>
      <c r="BD152" s="8">
        <f>BD151+1</f>
        <v>18</v>
      </c>
      <c r="BE152" s="8" t="s">
        <v>10</v>
      </c>
      <c r="BF152" s="6">
        <f ca="1">INDEX(BG$7:BG$30,BD152,1)</f>
        <v>-52.573</v>
      </c>
      <c r="BG152" s="6">
        <f ca="1">INDEX(BH$7:BH$30,BD152,1)</f>
        <v>-31.5</v>
      </c>
      <c r="BH152" s="6">
        <f ca="1">INDEX(BI$7:BI$30,BD152,1)</f>
        <v>-163.66200000000001</v>
      </c>
      <c r="BI152" s="6">
        <f ca="1">INDEX(BJ$7:BJ$30,BD152,1)</f>
        <v>-19.949000000000002</v>
      </c>
      <c r="BJ152" s="6">
        <f ca="1">INDEX(BK$7:BK$30,BD152,1)</f>
        <v>-2.3959999999999999</v>
      </c>
      <c r="BK152" s="6">
        <f ca="1">INDEX(BL$7:BL$30,BD152,1)</f>
        <v>-3.5249999999999999</v>
      </c>
      <c r="BL152" s="24">
        <f t="shared" ref="BL152:BM154" ca="1" si="484">(ABS(BH152)+ABS(BJ152))*SIGN(BH152)</f>
        <v>-166.05799999999999</v>
      </c>
      <c r="BM152" s="24">
        <f t="shared" ca="1" si="484"/>
        <v>-23.474</v>
      </c>
      <c r="BN152" s="24">
        <f t="shared" ref="BN152:BN154" ca="1" si="485">(ABS(BL152)+0.3*ABS(BM152))*SIGN(BL152)</f>
        <v>-173.1002</v>
      </c>
      <c r="BO152" s="24">
        <f t="shared" ca="1" si="465"/>
        <v>-73.291399999999996</v>
      </c>
      <c r="BP152" s="24">
        <f ca="1">IF($C$2&lt;=$C$3,BN152,BO152)</f>
        <v>-173.1002</v>
      </c>
      <c r="BQ152" s="48">
        <f t="shared" ref="BQ152:BQ154" ca="1" si="486">BF152</f>
        <v>-52.573</v>
      </c>
      <c r="BR152" s="48">
        <f t="shared" ref="BR152:BR154" ca="1" si="487">BG152+BP152</f>
        <v>-204.6002</v>
      </c>
      <c r="BS152" s="48">
        <f t="shared" ref="BS152:BS154" ca="1" si="488">BG152-BP152</f>
        <v>141.6002</v>
      </c>
      <c r="BU152" s="38"/>
      <c r="BV152" s="8">
        <f>BV151+1</f>
        <v>18</v>
      </c>
      <c r="BW152" s="8" t="s">
        <v>10</v>
      </c>
      <c r="BX152" s="6">
        <f ca="1">INDEX(BY$7:BY$30,BV152,1)</f>
        <v>-84.061000000000007</v>
      </c>
      <c r="BY152" s="6">
        <f ca="1">INDEX(BZ$7:BZ$30,BV152,1)</f>
        <v>-50.314</v>
      </c>
      <c r="BZ152" s="6">
        <f ca="1">INDEX(CA$7:CA$30,BV152,1)</f>
        <v>-173.678</v>
      </c>
      <c r="CA152" s="6">
        <f ca="1">INDEX(CB$7:CB$30,BV152,1)</f>
        <v>-21.148</v>
      </c>
      <c r="CB152" s="6">
        <f ca="1">INDEX(CC$7:CC$30,BV152,1)</f>
        <v>-2.5409999999999999</v>
      </c>
      <c r="CC152" s="6">
        <f ca="1">INDEX(CD$7:CD$30,BV152,1)</f>
        <v>-3.738</v>
      </c>
      <c r="CD152" s="24">
        <f t="shared" ref="CD152:CE154" ca="1" si="489">(ABS(BZ152)+ABS(CB152))*SIGN(BZ152)</f>
        <v>-176.21899999999999</v>
      </c>
      <c r="CE152" s="24">
        <f t="shared" ca="1" si="489"/>
        <v>-24.885999999999999</v>
      </c>
      <c r="CF152" s="24">
        <f t="shared" ref="CF152:CF154" ca="1" si="490">(ABS(CD152)+0.3*ABS(CE152))*SIGN(CD152)</f>
        <v>-183.6848</v>
      </c>
      <c r="CG152" s="24">
        <f t="shared" ca="1" si="466"/>
        <v>-77.7517</v>
      </c>
      <c r="CH152" s="24">
        <f ca="1">IF($C$2&lt;=$C$3,CF152,CG152)</f>
        <v>-183.6848</v>
      </c>
      <c r="CI152" s="48">
        <f t="shared" ref="CI152:CI154" ca="1" si="491">BX152</f>
        <v>-84.061000000000007</v>
      </c>
      <c r="CJ152" s="48">
        <f t="shared" ref="CJ152:CJ154" ca="1" si="492">BY152+CH152</f>
        <v>-233.99879999999999</v>
      </c>
      <c r="CK152" s="48">
        <f t="shared" ref="CK152:CK154" ca="1" si="493">BY152-CH152</f>
        <v>133.3708</v>
      </c>
      <c r="CM152" s="38"/>
      <c r="CN152" s="8">
        <f>CN151+1</f>
        <v>18</v>
      </c>
      <c r="CO152" s="8" t="s">
        <v>10</v>
      </c>
      <c r="CP152" s="6">
        <f ca="1">INDEX(CQ$7:CQ$30,CN152,1)</f>
        <v>-37.804000000000002</v>
      </c>
      <c r="CQ152" s="6">
        <f ca="1">INDEX(CR$7:CR$30,CN152,1)</f>
        <v>-22.629000000000001</v>
      </c>
      <c r="CR152" s="6">
        <f ca="1">INDEX(CS$7:CS$30,CN152,1)</f>
        <v>-117.98099999999999</v>
      </c>
      <c r="CS152" s="6">
        <f ca="1">INDEX(CT$7:CT$30,CN152,1)</f>
        <v>-14.371</v>
      </c>
      <c r="CT152" s="6">
        <f ca="1">INDEX(CU$7:CU$30,CN152,1)</f>
        <v>-1.7230000000000001</v>
      </c>
      <c r="CU152" s="6">
        <f ca="1">INDEX(CV$7:CV$30,CN152,1)</f>
        <v>-2.5339999999999998</v>
      </c>
      <c r="CV152" s="24">
        <f t="shared" ref="CV152:CW154" ca="1" si="494">(ABS(CR152)+ABS(CT152))*SIGN(CR152)</f>
        <v>-119.70399999999999</v>
      </c>
      <c r="CW152" s="24">
        <f t="shared" ca="1" si="494"/>
        <v>-16.905000000000001</v>
      </c>
      <c r="CX152" s="24">
        <f t="shared" ref="CX152:CX154" ca="1" si="495">(ABS(CV152)+0.3*ABS(CW152))*SIGN(CV152)</f>
        <v>-124.77549999999999</v>
      </c>
      <c r="CY152" s="24">
        <f t="shared" ca="1" si="467"/>
        <v>-52.816199999999995</v>
      </c>
      <c r="CZ152" s="24">
        <f ca="1">IF($C$2&lt;=$C$3,CX152,CY152)</f>
        <v>-124.77549999999999</v>
      </c>
      <c r="DA152" s="48">
        <f t="shared" ref="DA152:DA154" ca="1" si="496">CP152</f>
        <v>-37.804000000000002</v>
      </c>
      <c r="DB152" s="48">
        <f t="shared" ref="DB152:DB154" ca="1" si="497">CQ152+CZ152</f>
        <v>-147.40449999999998</v>
      </c>
      <c r="DC152" s="48">
        <f t="shared" ref="DC152:DC154" ca="1" si="498">CQ152-CZ152</f>
        <v>102.14649999999999</v>
      </c>
      <c r="DE152" s="38"/>
      <c r="DF152" s="8">
        <f>DF151+1</f>
        <v>18</v>
      </c>
      <c r="DG152" s="8" t="s">
        <v>10</v>
      </c>
      <c r="DH152" s="6">
        <f ca="1">INDEX(DI$7:DI$30,DF152,1)</f>
        <v>-37.804000000000002</v>
      </c>
      <c r="DI152" s="6">
        <f ca="1">INDEX(DJ$7:DJ$30,DF152,1)</f>
        <v>-22.629000000000001</v>
      </c>
      <c r="DJ152" s="6">
        <f ca="1">INDEX(DK$7:DK$30,DF152,1)</f>
        <v>-117.98099999999999</v>
      </c>
      <c r="DK152" s="6">
        <f ca="1">INDEX(DL$7:DL$30,DF152,1)</f>
        <v>-14.371</v>
      </c>
      <c r="DL152" s="6">
        <f ca="1">INDEX(DM$7:DM$30,DF152,1)</f>
        <v>-1.7230000000000001</v>
      </c>
      <c r="DM152" s="6">
        <f ca="1">INDEX(DN$7:DN$30,DF152,1)</f>
        <v>-2.5339999999999998</v>
      </c>
      <c r="DN152" s="24">
        <f t="shared" ref="DN152:DO154" ca="1" si="499">(ABS(DJ152)+ABS(DL152))*SIGN(DJ152)</f>
        <v>-119.70399999999999</v>
      </c>
      <c r="DO152" s="24">
        <f t="shared" ca="1" si="499"/>
        <v>-16.905000000000001</v>
      </c>
      <c r="DP152" s="24">
        <f t="shared" ref="DP152:DP154" ca="1" si="500">(ABS(DN152)+0.3*ABS(DO152))*SIGN(DN152)</f>
        <v>-124.77549999999999</v>
      </c>
      <c r="DQ152" s="24">
        <f t="shared" ca="1" si="468"/>
        <v>-52.816199999999995</v>
      </c>
      <c r="DR152" s="24">
        <f ca="1">IF($C$2&lt;=$C$3,DP152,DQ152)</f>
        <v>-124.77549999999999</v>
      </c>
      <c r="DS152" s="48">
        <f t="shared" ref="DS152:DS154" ca="1" si="501">DH152</f>
        <v>-37.804000000000002</v>
      </c>
      <c r="DT152" s="48">
        <f t="shared" ref="DT152:DT154" ca="1" si="502">DI152+DR152</f>
        <v>-147.40449999999998</v>
      </c>
      <c r="DU152" s="48">
        <f t="shared" ref="DU152:DU154" ca="1" si="503">DI152-DR152</f>
        <v>102.14649999999999</v>
      </c>
    </row>
    <row r="153" spans="1:125" x14ac:dyDescent="0.35">
      <c r="B153" s="8">
        <f t="shared" ref="B153:B154" si="504">B152+1</f>
        <v>19</v>
      </c>
      <c r="C153" s="8" t="s">
        <v>9</v>
      </c>
      <c r="D153" s="6">
        <f ca="1">INDEX(E$7:E$30,B153,1)</f>
        <v>28.041</v>
      </c>
      <c r="E153" s="6">
        <f ca="1">INDEX(F$7:F$30,B153,1)</f>
        <v>17.181000000000001</v>
      </c>
      <c r="F153" s="6">
        <f ca="1">INDEX(G$7:G$30,B153,1)</f>
        <v>-8.4730000000000008</v>
      </c>
      <c r="G153" s="6">
        <f ca="1">INDEX(H$7:H$30,B153,1)</f>
        <v>-1.032</v>
      </c>
      <c r="H153" s="6">
        <f ca="1">INDEX(I$7:I$30,B153,1)</f>
        <v>-0.124</v>
      </c>
      <c r="I153" s="6">
        <f ca="1">INDEX(J$7:J$30,B153,1)</f>
        <v>-0.183</v>
      </c>
      <c r="J153" s="24">
        <f t="shared" ca="1" si="469"/>
        <v>-8.5970000000000013</v>
      </c>
      <c r="K153" s="24">
        <f t="shared" ca="1" si="469"/>
        <v>-1.2150000000000001</v>
      </c>
      <c r="L153" s="24">
        <f t="shared" ca="1" si="470"/>
        <v>-8.9615000000000009</v>
      </c>
      <c r="M153" s="24">
        <f t="shared" ca="1" si="462"/>
        <v>-3.7941000000000003</v>
      </c>
      <c r="N153" s="24">
        <f ca="1">IF($C$2&lt;=$C$3,L153,M153)</f>
        <v>-8.9615000000000009</v>
      </c>
      <c r="O153" s="24">
        <f t="shared" ca="1" si="471"/>
        <v>28.041</v>
      </c>
      <c r="P153" s="24">
        <f t="shared" ca="1" si="472"/>
        <v>8.2195</v>
      </c>
      <c r="Q153" s="24">
        <f t="shared" ca="1" si="473"/>
        <v>26.142500000000002</v>
      </c>
      <c r="S153" s="38"/>
      <c r="T153" s="8">
        <f t="shared" ref="T153:T154" si="505">T152+1</f>
        <v>19</v>
      </c>
      <c r="U153" s="8" t="s">
        <v>9</v>
      </c>
      <c r="V153" s="6">
        <f ca="1">INDEX(W$7:W$30,T153,1)</f>
        <v>22.922000000000001</v>
      </c>
      <c r="W153" s="6">
        <f ca="1">INDEX(X$7:X$30,T153,1)</f>
        <v>14.051</v>
      </c>
      <c r="X153" s="6">
        <f ca="1">INDEX(Y$7:Y$30,T153,1)</f>
        <v>-11.765000000000001</v>
      </c>
      <c r="Y153" s="6">
        <f ca="1">INDEX(Z$7:Z$30,T153,1)</f>
        <v>-1.4330000000000001</v>
      </c>
      <c r="Z153" s="6">
        <f ca="1">INDEX(AA$7:AA$30,T153,1)</f>
        <v>-0.17199999999999999</v>
      </c>
      <c r="AA153" s="6">
        <f ca="1">INDEX(AB$7:AB$30,T153,1)</f>
        <v>-0.254</v>
      </c>
      <c r="AB153" s="24">
        <f t="shared" ca="1" si="474"/>
        <v>-11.937000000000001</v>
      </c>
      <c r="AC153" s="24">
        <f t="shared" ca="1" si="474"/>
        <v>-1.6870000000000001</v>
      </c>
      <c r="AD153" s="24">
        <f t="shared" ca="1" si="475"/>
        <v>-12.443100000000001</v>
      </c>
      <c r="AE153" s="24">
        <f t="shared" ca="1" si="463"/>
        <v>-5.2681000000000004</v>
      </c>
      <c r="AF153" s="24">
        <f ca="1">IF($C$2&lt;=$C$3,AD153,AE153)</f>
        <v>-12.443100000000001</v>
      </c>
      <c r="AG153" s="24">
        <f t="shared" ca="1" si="476"/>
        <v>22.922000000000001</v>
      </c>
      <c r="AH153" s="24">
        <f t="shared" ca="1" si="477"/>
        <v>1.607899999999999</v>
      </c>
      <c r="AI153" s="24">
        <f t="shared" ca="1" si="478"/>
        <v>26.494100000000003</v>
      </c>
      <c r="AK153" s="38"/>
      <c r="AL153" s="8">
        <f t="shared" ref="AL153:AL154" si="506">AL152+1</f>
        <v>19</v>
      </c>
      <c r="AM153" s="8" t="s">
        <v>9</v>
      </c>
      <c r="AN153" s="6">
        <f ca="1">INDEX(AO$7:AO$30,AL153,1)</f>
        <v>53.051000000000002</v>
      </c>
      <c r="AO153" s="6">
        <f ca="1">INDEX(AP$7:AP$30,AL153,1)</f>
        <v>31.96</v>
      </c>
      <c r="AP153" s="6">
        <f ca="1">INDEX(AQ$7:AQ$30,AL153,1)</f>
        <v>-12.895</v>
      </c>
      <c r="AQ153" s="6">
        <f ca="1">INDEX(AR$7:AR$30,AL153,1)</f>
        <v>-1.5660000000000001</v>
      </c>
      <c r="AR153" s="6">
        <f ca="1">INDEX(AS$7:AS$30,AL153,1)</f>
        <v>-0.188</v>
      </c>
      <c r="AS153" s="6">
        <f ca="1">INDEX(AT$7:AT$30,AL153,1)</f>
        <v>-0.27600000000000002</v>
      </c>
      <c r="AT153" s="24">
        <f t="shared" ca="1" si="479"/>
        <v>-13.083</v>
      </c>
      <c r="AU153" s="24">
        <f t="shared" ca="1" si="479"/>
        <v>-1.8420000000000001</v>
      </c>
      <c r="AV153" s="24">
        <f t="shared" ca="1" si="480"/>
        <v>-13.6356</v>
      </c>
      <c r="AW153" s="24">
        <f t="shared" ca="1" si="464"/>
        <v>-5.7668999999999997</v>
      </c>
      <c r="AX153" s="24">
        <f ca="1">IF($C$2&lt;=$C$3,AV153,AW153)</f>
        <v>-13.6356</v>
      </c>
      <c r="AY153" s="24">
        <f t="shared" ca="1" si="481"/>
        <v>53.051000000000002</v>
      </c>
      <c r="AZ153" s="24">
        <f t="shared" ca="1" si="482"/>
        <v>18.324400000000001</v>
      </c>
      <c r="BA153" s="24">
        <f t="shared" ca="1" si="483"/>
        <v>45.595600000000005</v>
      </c>
      <c r="BC153" s="38"/>
      <c r="BD153" s="8">
        <f t="shared" ref="BD153:BD154" si="507">BD152+1</f>
        <v>19</v>
      </c>
      <c r="BE153" s="8" t="s">
        <v>9</v>
      </c>
      <c r="BF153" s="6">
        <f ca="1">INDEX(BG$7:BG$30,BD153,1)</f>
        <v>87.358000000000004</v>
      </c>
      <c r="BG153" s="6">
        <f ca="1">INDEX(BH$7:BH$30,BD153,1)</f>
        <v>52.238</v>
      </c>
      <c r="BH153" s="6">
        <f ca="1">INDEX(BI$7:BI$30,BD153,1)</f>
        <v>-86.549000000000007</v>
      </c>
      <c r="BI153" s="6">
        <f ca="1">INDEX(BJ$7:BJ$30,BD153,1)</f>
        <v>-10.548</v>
      </c>
      <c r="BJ153" s="6">
        <f ca="1">INDEX(BK$7:BK$30,BD153,1)</f>
        <v>-1.266</v>
      </c>
      <c r="BK153" s="6">
        <f ca="1">INDEX(BL$7:BL$30,BD153,1)</f>
        <v>-1.8620000000000001</v>
      </c>
      <c r="BL153" s="24">
        <f t="shared" ca="1" si="484"/>
        <v>-87.815000000000012</v>
      </c>
      <c r="BM153" s="24">
        <f t="shared" ca="1" si="484"/>
        <v>-12.41</v>
      </c>
      <c r="BN153" s="24">
        <f t="shared" ca="1" si="485"/>
        <v>-91.538000000000011</v>
      </c>
      <c r="BO153" s="24">
        <f t="shared" ca="1" si="465"/>
        <v>-38.754500000000007</v>
      </c>
      <c r="BP153" s="24">
        <f ca="1">IF($C$2&lt;=$C$3,BN153,BO153)</f>
        <v>-91.538000000000011</v>
      </c>
      <c r="BQ153" s="24">
        <f t="shared" ca="1" si="486"/>
        <v>87.358000000000004</v>
      </c>
      <c r="BR153" s="24">
        <f t="shared" ca="1" si="487"/>
        <v>-39.300000000000011</v>
      </c>
      <c r="BS153" s="24">
        <f t="shared" ca="1" si="488"/>
        <v>143.77600000000001</v>
      </c>
      <c r="BU153" s="38"/>
      <c r="BV153" s="8">
        <f t="shared" ref="BV153:BV154" si="508">BV152+1</f>
        <v>19</v>
      </c>
      <c r="BW153" s="8" t="s">
        <v>9</v>
      </c>
      <c r="BX153" s="6">
        <f ca="1">INDEX(BY$7:BY$30,BV153,1)</f>
        <v>118.643</v>
      </c>
      <c r="BY153" s="6">
        <f ca="1">INDEX(BZ$7:BZ$30,BV153,1)</f>
        <v>70.95</v>
      </c>
      <c r="BZ153" s="6">
        <f ca="1">INDEX(CA$7:CA$30,BV153,1)</f>
        <v>-82.531999999999996</v>
      </c>
      <c r="CA153" s="6">
        <f ca="1">INDEX(CB$7:CB$30,BV153,1)</f>
        <v>-10.048999999999999</v>
      </c>
      <c r="CB153" s="6">
        <f ca="1">INDEX(CC$7:CC$30,BV153,1)</f>
        <v>-1.2070000000000001</v>
      </c>
      <c r="CC153" s="6">
        <f ca="1">INDEX(CD$7:CD$30,BV153,1)</f>
        <v>-1.776</v>
      </c>
      <c r="CD153" s="24">
        <f t="shared" ca="1" si="489"/>
        <v>-83.73899999999999</v>
      </c>
      <c r="CE153" s="24">
        <f t="shared" ca="1" si="489"/>
        <v>-11.824999999999999</v>
      </c>
      <c r="CF153" s="24">
        <f t="shared" ca="1" si="490"/>
        <v>-87.28649999999999</v>
      </c>
      <c r="CG153" s="24">
        <f t="shared" ca="1" si="466"/>
        <v>-36.946699999999993</v>
      </c>
      <c r="CH153" s="24">
        <f ca="1">IF($C$2&lt;=$C$3,CF153,CG153)</f>
        <v>-87.28649999999999</v>
      </c>
      <c r="CI153" s="24">
        <f t="shared" ca="1" si="491"/>
        <v>118.643</v>
      </c>
      <c r="CJ153" s="24">
        <f t="shared" ca="1" si="492"/>
        <v>-16.336499999999987</v>
      </c>
      <c r="CK153" s="24">
        <f t="shared" ca="1" si="493"/>
        <v>158.23649999999998</v>
      </c>
      <c r="CM153" s="38"/>
      <c r="CN153" s="8">
        <f t="shared" ref="CN153:CN154" si="509">CN152+1</f>
        <v>19</v>
      </c>
      <c r="CO153" s="8" t="s">
        <v>9</v>
      </c>
      <c r="CP153" s="6">
        <f ca="1">INDEX(CQ$7:CQ$30,CN153,1)</f>
        <v>109.87</v>
      </c>
      <c r="CQ153" s="6">
        <f ca="1">INDEX(CR$7:CR$30,CN153,1)</f>
        <v>65.709000000000003</v>
      </c>
      <c r="CR153" s="6">
        <f ca="1">INDEX(CS$7:CS$30,CN153,1)</f>
        <v>-76.174999999999997</v>
      </c>
      <c r="CS153" s="6">
        <f ca="1">INDEX(CT$7:CT$30,CN153,1)</f>
        <v>-9.2810000000000006</v>
      </c>
      <c r="CT153" s="6">
        <f ca="1">INDEX(CU$7:CU$30,CN153,1)</f>
        <v>-1.1140000000000001</v>
      </c>
      <c r="CU153" s="6">
        <f ca="1">INDEX(CV$7:CV$30,CN153,1)</f>
        <v>-1.639</v>
      </c>
      <c r="CV153" s="24">
        <f t="shared" ca="1" si="494"/>
        <v>-77.289000000000001</v>
      </c>
      <c r="CW153" s="24">
        <f t="shared" ca="1" si="494"/>
        <v>-10.92</v>
      </c>
      <c r="CX153" s="24">
        <f t="shared" ca="1" si="495"/>
        <v>-80.564999999999998</v>
      </c>
      <c r="CY153" s="24">
        <f t="shared" ca="1" si="467"/>
        <v>-34.106699999999996</v>
      </c>
      <c r="CZ153" s="24">
        <f ca="1">IF($C$2&lt;=$C$3,CX153,CY153)</f>
        <v>-80.564999999999998</v>
      </c>
      <c r="DA153" s="24">
        <f t="shared" ca="1" si="496"/>
        <v>109.87</v>
      </c>
      <c r="DB153" s="24">
        <f t="shared" ca="1" si="497"/>
        <v>-14.855999999999995</v>
      </c>
      <c r="DC153" s="24">
        <f t="shared" ca="1" si="498"/>
        <v>146.274</v>
      </c>
      <c r="DE153" s="38"/>
      <c r="DF153" s="8">
        <f t="shared" ref="DF153:DF154" si="510">DF152+1</f>
        <v>19</v>
      </c>
      <c r="DG153" s="8" t="s">
        <v>9</v>
      </c>
      <c r="DH153" s="6">
        <f ca="1">INDEX(DI$7:DI$30,DF153,1)</f>
        <v>109.87</v>
      </c>
      <c r="DI153" s="6">
        <f ca="1">INDEX(DJ$7:DJ$30,DF153,1)</f>
        <v>65.709000000000003</v>
      </c>
      <c r="DJ153" s="6">
        <f ca="1">INDEX(DK$7:DK$30,DF153,1)</f>
        <v>-76.174999999999997</v>
      </c>
      <c r="DK153" s="6">
        <f ca="1">INDEX(DL$7:DL$30,DF153,1)</f>
        <v>-9.2810000000000006</v>
      </c>
      <c r="DL153" s="6">
        <f ca="1">INDEX(DM$7:DM$30,DF153,1)</f>
        <v>-1.1140000000000001</v>
      </c>
      <c r="DM153" s="6">
        <f ca="1">INDEX(DN$7:DN$30,DF153,1)</f>
        <v>-1.639</v>
      </c>
      <c r="DN153" s="24">
        <f t="shared" ca="1" si="499"/>
        <v>-77.289000000000001</v>
      </c>
      <c r="DO153" s="24">
        <f t="shared" ca="1" si="499"/>
        <v>-10.92</v>
      </c>
      <c r="DP153" s="24">
        <f t="shared" ca="1" si="500"/>
        <v>-80.564999999999998</v>
      </c>
      <c r="DQ153" s="24">
        <f t="shared" ca="1" si="468"/>
        <v>-34.106699999999996</v>
      </c>
      <c r="DR153" s="24">
        <f ca="1">IF($C$2&lt;=$C$3,DP153,DQ153)</f>
        <v>-80.564999999999998</v>
      </c>
      <c r="DS153" s="24">
        <f t="shared" ca="1" si="501"/>
        <v>109.87</v>
      </c>
      <c r="DT153" s="24">
        <f t="shared" ca="1" si="502"/>
        <v>-14.855999999999995</v>
      </c>
      <c r="DU153" s="24">
        <f t="shared" ca="1" si="503"/>
        <v>146.274</v>
      </c>
    </row>
    <row r="154" spans="1:125" x14ac:dyDescent="0.35">
      <c r="B154" s="8">
        <f t="shared" si="504"/>
        <v>20</v>
      </c>
      <c r="C154" s="8" t="s">
        <v>8</v>
      </c>
      <c r="D154" s="6">
        <f ca="1">INDEX(E$7:E$30,B154,1)</f>
        <v>-28.876000000000001</v>
      </c>
      <c r="E154" s="6">
        <f ca="1">INDEX(F$7:F$30,B154,1)</f>
        <v>-17.693000000000001</v>
      </c>
      <c r="F154" s="6">
        <f ca="1">INDEX(G$7:G$30,B154,1)</f>
        <v>-8.4730000000000008</v>
      </c>
      <c r="G154" s="6">
        <f ca="1">INDEX(H$7:H$30,B154,1)</f>
        <v>-1.032</v>
      </c>
      <c r="H154" s="6">
        <f ca="1">INDEX(I$7:I$30,B154,1)</f>
        <v>-0.124</v>
      </c>
      <c r="I154" s="6">
        <f ca="1">INDEX(J$7:J$30,B154,1)</f>
        <v>-0.183</v>
      </c>
      <c r="J154" s="24">
        <f t="shared" ca="1" si="469"/>
        <v>-8.5970000000000013</v>
      </c>
      <c r="K154" s="24">
        <f t="shared" ca="1" si="469"/>
        <v>-1.2150000000000001</v>
      </c>
      <c r="L154" s="24">
        <f t="shared" ca="1" si="470"/>
        <v>-8.9615000000000009</v>
      </c>
      <c r="M154" s="24">
        <f t="shared" ca="1" si="462"/>
        <v>-3.7941000000000003</v>
      </c>
      <c r="N154" s="24">
        <f ca="1">IF($C$2&lt;=$C$3,L154,M154)</f>
        <v>-8.9615000000000009</v>
      </c>
      <c r="O154" s="24">
        <f t="shared" ca="1" si="471"/>
        <v>-28.876000000000001</v>
      </c>
      <c r="P154" s="24">
        <f t="shared" ca="1" si="472"/>
        <v>-26.654500000000002</v>
      </c>
      <c r="Q154" s="24">
        <f t="shared" ca="1" si="473"/>
        <v>-8.7315000000000005</v>
      </c>
      <c r="S154" s="38"/>
      <c r="T154" s="8">
        <f t="shared" si="505"/>
        <v>20</v>
      </c>
      <c r="U154" s="8" t="s">
        <v>8</v>
      </c>
      <c r="V154" s="6">
        <f ca="1">INDEX(W$7:W$30,T154,1)</f>
        <v>-23.096</v>
      </c>
      <c r="W154" s="6">
        <f ca="1">INDEX(X$7:X$30,T154,1)</f>
        <v>-14.145</v>
      </c>
      <c r="X154" s="6">
        <f ca="1">INDEX(Y$7:Y$30,T154,1)</f>
        <v>-11.765000000000001</v>
      </c>
      <c r="Y154" s="6">
        <f ca="1">INDEX(Z$7:Z$30,T154,1)</f>
        <v>-1.4330000000000001</v>
      </c>
      <c r="Z154" s="6">
        <f ca="1">INDEX(AA$7:AA$30,T154,1)</f>
        <v>-0.17199999999999999</v>
      </c>
      <c r="AA154" s="6">
        <f ca="1">INDEX(AB$7:AB$30,T154,1)</f>
        <v>-0.254</v>
      </c>
      <c r="AB154" s="24">
        <f t="shared" ca="1" si="474"/>
        <v>-11.937000000000001</v>
      </c>
      <c r="AC154" s="24">
        <f t="shared" ca="1" si="474"/>
        <v>-1.6870000000000001</v>
      </c>
      <c r="AD154" s="24">
        <f t="shared" ca="1" si="475"/>
        <v>-12.443100000000001</v>
      </c>
      <c r="AE154" s="24">
        <f t="shared" ca="1" si="463"/>
        <v>-5.2681000000000004</v>
      </c>
      <c r="AF154" s="24">
        <f ca="1">IF($C$2&lt;=$C$3,AD154,AE154)</f>
        <v>-12.443100000000001</v>
      </c>
      <c r="AG154" s="24">
        <f t="shared" ca="1" si="476"/>
        <v>-23.096</v>
      </c>
      <c r="AH154" s="24">
        <f t="shared" ca="1" si="477"/>
        <v>-26.588100000000001</v>
      </c>
      <c r="AI154" s="24">
        <f t="shared" ca="1" si="478"/>
        <v>-1.7018999999999984</v>
      </c>
      <c r="AK154" s="38"/>
      <c r="AL154" s="8">
        <f t="shared" si="506"/>
        <v>20</v>
      </c>
      <c r="AM154" s="8" t="s">
        <v>8</v>
      </c>
      <c r="AN154" s="6">
        <f ca="1">INDEX(AO$7:AO$30,AL154,1)</f>
        <v>-54.529000000000003</v>
      </c>
      <c r="AO154" s="6">
        <f ca="1">INDEX(AP$7:AP$30,AL154,1)</f>
        <v>-32.840000000000003</v>
      </c>
      <c r="AP154" s="6">
        <f ca="1">INDEX(AQ$7:AQ$30,AL154,1)</f>
        <v>-12.895</v>
      </c>
      <c r="AQ154" s="6">
        <f ca="1">INDEX(AR$7:AR$30,AL154,1)</f>
        <v>-1.5660000000000001</v>
      </c>
      <c r="AR154" s="6">
        <f ca="1">INDEX(AS$7:AS$30,AL154,1)</f>
        <v>-0.188</v>
      </c>
      <c r="AS154" s="6">
        <f ca="1">INDEX(AT$7:AT$30,AL154,1)</f>
        <v>-0.27600000000000002</v>
      </c>
      <c r="AT154" s="24">
        <f t="shared" ca="1" si="479"/>
        <v>-13.083</v>
      </c>
      <c r="AU154" s="24">
        <f t="shared" ca="1" si="479"/>
        <v>-1.8420000000000001</v>
      </c>
      <c r="AV154" s="24">
        <f t="shared" ca="1" si="480"/>
        <v>-13.6356</v>
      </c>
      <c r="AW154" s="24">
        <f t="shared" ca="1" si="464"/>
        <v>-5.7668999999999997</v>
      </c>
      <c r="AX154" s="24">
        <f ca="1">IF($C$2&lt;=$C$3,AV154,AW154)</f>
        <v>-13.6356</v>
      </c>
      <c r="AY154" s="24">
        <f t="shared" ca="1" si="481"/>
        <v>-54.529000000000003</v>
      </c>
      <c r="AZ154" s="24">
        <f t="shared" ca="1" si="482"/>
        <v>-46.4756</v>
      </c>
      <c r="BA154" s="24">
        <f t="shared" ca="1" si="483"/>
        <v>-19.204400000000003</v>
      </c>
      <c r="BC154" s="38"/>
      <c r="BD154" s="8">
        <f t="shared" si="507"/>
        <v>20</v>
      </c>
      <c r="BE154" s="8" t="s">
        <v>8</v>
      </c>
      <c r="BF154" s="6">
        <f ca="1">INDEX(BG$7:BG$30,BD154,1)</f>
        <v>-95.233999999999995</v>
      </c>
      <c r="BG154" s="6">
        <f ca="1">INDEX(BH$7:BH$30,BD154,1)</f>
        <v>-56.978000000000002</v>
      </c>
      <c r="BH154" s="6">
        <f ca="1">INDEX(BI$7:BI$30,BD154,1)</f>
        <v>-86.549000000000007</v>
      </c>
      <c r="BI154" s="6">
        <f ca="1">INDEX(BJ$7:BJ$30,BD154,1)</f>
        <v>-10.548</v>
      </c>
      <c r="BJ154" s="6">
        <f ca="1">INDEX(BK$7:BK$30,BD154,1)</f>
        <v>-1.266</v>
      </c>
      <c r="BK154" s="6">
        <f ca="1">INDEX(BL$7:BL$30,BD154,1)</f>
        <v>-1.8620000000000001</v>
      </c>
      <c r="BL154" s="24">
        <f t="shared" ca="1" si="484"/>
        <v>-87.815000000000012</v>
      </c>
      <c r="BM154" s="24">
        <f t="shared" ca="1" si="484"/>
        <v>-12.41</v>
      </c>
      <c r="BN154" s="24">
        <f t="shared" ca="1" si="485"/>
        <v>-91.538000000000011</v>
      </c>
      <c r="BO154" s="24">
        <f t="shared" ca="1" si="465"/>
        <v>-38.754500000000007</v>
      </c>
      <c r="BP154" s="24">
        <f ca="1">IF($C$2&lt;=$C$3,BN154,BO154)</f>
        <v>-91.538000000000011</v>
      </c>
      <c r="BQ154" s="24">
        <f t="shared" ca="1" si="486"/>
        <v>-95.233999999999995</v>
      </c>
      <c r="BR154" s="24">
        <f t="shared" ca="1" si="487"/>
        <v>-148.51600000000002</v>
      </c>
      <c r="BS154" s="24">
        <f t="shared" ca="1" si="488"/>
        <v>34.560000000000009</v>
      </c>
      <c r="BU154" s="38"/>
      <c r="BV154" s="8">
        <f t="shared" si="508"/>
        <v>20</v>
      </c>
      <c r="BW154" s="8" t="s">
        <v>8</v>
      </c>
      <c r="BX154" s="6">
        <f ca="1">INDEX(BY$7:BY$30,BV154,1)</f>
        <v>-121.009</v>
      </c>
      <c r="BY154" s="6">
        <f ca="1">INDEX(BZ$7:BZ$30,BV154,1)</f>
        <v>-72.396000000000001</v>
      </c>
      <c r="BZ154" s="6">
        <f ca="1">INDEX(CA$7:CA$30,BV154,1)</f>
        <v>-82.531999999999996</v>
      </c>
      <c r="CA154" s="6">
        <f ca="1">INDEX(CB$7:CB$30,BV154,1)</f>
        <v>-10.048999999999999</v>
      </c>
      <c r="CB154" s="6">
        <f ca="1">INDEX(CC$7:CC$30,BV154,1)</f>
        <v>-1.2070000000000001</v>
      </c>
      <c r="CC154" s="6">
        <f ca="1">INDEX(CD$7:CD$30,BV154,1)</f>
        <v>-1.776</v>
      </c>
      <c r="CD154" s="24">
        <f t="shared" ca="1" si="489"/>
        <v>-83.73899999999999</v>
      </c>
      <c r="CE154" s="24">
        <f t="shared" ca="1" si="489"/>
        <v>-11.824999999999999</v>
      </c>
      <c r="CF154" s="24">
        <f t="shared" ca="1" si="490"/>
        <v>-87.28649999999999</v>
      </c>
      <c r="CG154" s="24">
        <f t="shared" ca="1" si="466"/>
        <v>-36.946699999999993</v>
      </c>
      <c r="CH154" s="24">
        <f ca="1">IF($C$2&lt;=$C$3,CF154,CG154)</f>
        <v>-87.28649999999999</v>
      </c>
      <c r="CI154" s="24">
        <f t="shared" ca="1" si="491"/>
        <v>-121.009</v>
      </c>
      <c r="CJ154" s="24">
        <f t="shared" ca="1" si="492"/>
        <v>-159.6825</v>
      </c>
      <c r="CK154" s="24">
        <f t="shared" ca="1" si="493"/>
        <v>14.890499999999989</v>
      </c>
      <c r="CM154" s="38"/>
      <c r="CN154" s="8">
        <f t="shared" si="509"/>
        <v>20</v>
      </c>
      <c r="CO154" s="8" t="s">
        <v>8</v>
      </c>
      <c r="CP154" s="6">
        <f ca="1">INDEX(CQ$7:CQ$30,CN154,1)</f>
        <v>-95.546000000000006</v>
      </c>
      <c r="CQ154" s="6">
        <f ca="1">INDEX(CR$7:CR$30,CN154,1)</f>
        <v>-57.158999999999999</v>
      </c>
      <c r="CR154" s="6">
        <f ca="1">INDEX(CS$7:CS$30,CN154,1)</f>
        <v>-76.174999999999997</v>
      </c>
      <c r="CS154" s="6">
        <f ca="1">INDEX(CT$7:CT$30,CN154,1)</f>
        <v>-9.2810000000000006</v>
      </c>
      <c r="CT154" s="6">
        <f ca="1">INDEX(CU$7:CU$30,CN154,1)</f>
        <v>-1.1140000000000001</v>
      </c>
      <c r="CU154" s="6">
        <f ca="1">INDEX(CV$7:CV$30,CN154,1)</f>
        <v>-1.639</v>
      </c>
      <c r="CV154" s="24">
        <f t="shared" ca="1" si="494"/>
        <v>-77.289000000000001</v>
      </c>
      <c r="CW154" s="24">
        <f t="shared" ca="1" si="494"/>
        <v>-10.92</v>
      </c>
      <c r="CX154" s="24">
        <f t="shared" ca="1" si="495"/>
        <v>-80.564999999999998</v>
      </c>
      <c r="CY154" s="24">
        <f t="shared" ca="1" si="467"/>
        <v>-34.106699999999996</v>
      </c>
      <c r="CZ154" s="24">
        <f ca="1">IF($C$2&lt;=$C$3,CX154,CY154)</f>
        <v>-80.564999999999998</v>
      </c>
      <c r="DA154" s="24">
        <f t="shared" ca="1" si="496"/>
        <v>-95.546000000000006</v>
      </c>
      <c r="DB154" s="24">
        <f t="shared" ca="1" si="497"/>
        <v>-137.72399999999999</v>
      </c>
      <c r="DC154" s="24">
        <f t="shared" ca="1" si="498"/>
        <v>23.405999999999999</v>
      </c>
      <c r="DE154" s="38"/>
      <c r="DF154" s="8">
        <f t="shared" si="510"/>
        <v>20</v>
      </c>
      <c r="DG154" s="8" t="s">
        <v>8</v>
      </c>
      <c r="DH154" s="6">
        <f ca="1">INDEX(DI$7:DI$30,DF154,1)</f>
        <v>-95.546000000000006</v>
      </c>
      <c r="DI154" s="6">
        <f ca="1">INDEX(DJ$7:DJ$30,DF154,1)</f>
        <v>-57.158999999999999</v>
      </c>
      <c r="DJ154" s="6">
        <f ca="1">INDEX(DK$7:DK$30,DF154,1)</f>
        <v>-76.174999999999997</v>
      </c>
      <c r="DK154" s="6">
        <f ca="1">INDEX(DL$7:DL$30,DF154,1)</f>
        <v>-9.2810000000000006</v>
      </c>
      <c r="DL154" s="6">
        <f ca="1">INDEX(DM$7:DM$30,DF154,1)</f>
        <v>-1.1140000000000001</v>
      </c>
      <c r="DM154" s="6">
        <f ca="1">INDEX(DN$7:DN$30,DF154,1)</f>
        <v>-1.639</v>
      </c>
      <c r="DN154" s="24">
        <f t="shared" ca="1" si="499"/>
        <v>-77.289000000000001</v>
      </c>
      <c r="DO154" s="24">
        <f t="shared" ca="1" si="499"/>
        <v>-10.92</v>
      </c>
      <c r="DP154" s="24">
        <f t="shared" ca="1" si="500"/>
        <v>-80.564999999999998</v>
      </c>
      <c r="DQ154" s="24">
        <f t="shared" ca="1" si="468"/>
        <v>-34.106699999999996</v>
      </c>
      <c r="DR154" s="24">
        <f ca="1">IF($C$2&lt;=$C$3,DP154,DQ154)</f>
        <v>-80.564999999999998</v>
      </c>
      <c r="DS154" s="24">
        <f t="shared" ca="1" si="501"/>
        <v>-95.546000000000006</v>
      </c>
      <c r="DT154" s="24">
        <f t="shared" ca="1" si="502"/>
        <v>-137.72399999999999</v>
      </c>
      <c r="DU154" s="24">
        <f t="shared" ca="1" si="503"/>
        <v>23.405999999999999</v>
      </c>
    </row>
    <row r="155" spans="1:125" x14ac:dyDescent="0.35">
      <c r="C155" s="8" t="s">
        <v>58</v>
      </c>
      <c r="D155" s="6"/>
      <c r="E155" s="6"/>
      <c r="F155" s="6"/>
      <c r="G155" s="6"/>
      <c r="H155" s="6"/>
      <c r="I155" s="6"/>
      <c r="J155" s="6"/>
      <c r="K155" s="6"/>
      <c r="O155" s="24">
        <f ca="1">MIN(P144,MAX(0,P144/2-(O151-O152)/P145/P144))</f>
        <v>2.315493613507388</v>
      </c>
      <c r="P155" s="24">
        <f ca="1">MIN(P144,MAX(0,P144/2-(P151-P152)/P146/P144))</f>
        <v>1.1077106153581466</v>
      </c>
      <c r="Q155" s="24">
        <f ca="1">MIN(P144,MAX(0,P144/2-(Q151-Q152)/P146/P144))</f>
        <v>3.5231834604576475</v>
      </c>
      <c r="S155" s="38"/>
      <c r="U155" s="8" t="s">
        <v>58</v>
      </c>
      <c r="V155" s="6"/>
      <c r="W155" s="6"/>
      <c r="X155" s="6"/>
      <c r="Y155" s="6"/>
      <c r="Z155" s="6"/>
      <c r="AA155" s="6"/>
      <c r="AB155" s="6"/>
      <c r="AC155" s="6"/>
      <c r="AG155" s="24">
        <f ca="1">MIN(AH144,MAX(0,AH144/2-(AG151-AG152)/AH145/AH144))</f>
        <v>1.8927854317875614</v>
      </c>
      <c r="AH155" s="24">
        <f ca="1">MIN(AH144,MAX(0,AH144/2-(AH151-AH152)/AH146/AH144))</f>
        <v>0.2166867640800112</v>
      </c>
      <c r="AI155" s="24">
        <f ca="1">MIN(AH144,MAX(0,AH144/2-(AI151-AI152)/AH146/AH144))</f>
        <v>3.5706873315363881</v>
      </c>
      <c r="AK155" s="38"/>
      <c r="AM155" s="8" t="s">
        <v>58</v>
      </c>
      <c r="AN155" s="6"/>
      <c r="AO155" s="6"/>
      <c r="AP155" s="6"/>
      <c r="AQ155" s="6"/>
      <c r="AR155" s="6"/>
      <c r="AS155" s="6"/>
      <c r="AT155" s="6"/>
      <c r="AU155" s="6"/>
      <c r="AY155" s="24">
        <f ca="1">MIN(AZ144,MAX(0,AZ144/2-(AY151-AY152)/AZ145/AZ144))</f>
        <v>1.4793920803123257</v>
      </c>
      <c r="AZ155" s="24">
        <f ca="1">MIN(AZ144,MAX(0,AZ144/2-(AZ151-AZ152)/AZ146/AZ144))</f>
        <v>0.84832716049382717</v>
      </c>
      <c r="BA155" s="24">
        <f ca="1">MIN(AZ144,MAX(0,AZ144/2-(BA151-BA152)/AZ146/AZ144))</f>
        <v>2.1109012345679012</v>
      </c>
      <c r="BC155" s="38"/>
      <c r="BE155" s="8" t="s">
        <v>58</v>
      </c>
      <c r="BF155" s="6"/>
      <c r="BG155" s="6"/>
      <c r="BH155" s="6"/>
      <c r="BI155" s="6"/>
      <c r="BJ155" s="6"/>
      <c r="BK155" s="6"/>
      <c r="BL155" s="6"/>
      <c r="BM155" s="6"/>
      <c r="BQ155" s="24">
        <f ca="1">MIN(BR144,MAX(0,BR144/2-(BQ151-BQ152)/BR145/BR144))</f>
        <v>1.5309827374693306</v>
      </c>
      <c r="BR155" s="24">
        <f ca="1">MIN(BR144,MAX(0,BR144/2-(BR151-BR152)/BR146/BR144))</f>
        <v>0</v>
      </c>
      <c r="BS155" s="24">
        <f ca="1">MIN(BR144,MAX(0,BR144/2-(BS151-BS152)/BR146/BR144))</f>
        <v>3.2</v>
      </c>
      <c r="BU155" s="38"/>
      <c r="BW155" s="8" t="s">
        <v>58</v>
      </c>
      <c r="BX155" s="6"/>
      <c r="BY155" s="6"/>
      <c r="BZ155" s="6"/>
      <c r="CA155" s="6"/>
      <c r="CB155" s="6"/>
      <c r="CC155" s="6"/>
      <c r="CD155" s="6"/>
      <c r="CE155" s="6"/>
      <c r="CI155" s="24">
        <f ca="1">MIN(CJ144,MAX(0,CJ144/2-(CI151-CI152)/CJ145/CJ144))</f>
        <v>2.0792615959808387</v>
      </c>
      <c r="CJ155" s="24">
        <f ca="1">MIN(CJ144,MAX(0,CJ144/2-(CJ151-CJ152)/CJ146/CJ144))</f>
        <v>0</v>
      </c>
      <c r="CK155" s="24">
        <f ca="1">MIN(CJ144,MAX(0,CJ144/2-(CK151-CK152)/CJ146/CJ144))</f>
        <v>4.2</v>
      </c>
      <c r="CM155" s="38"/>
      <c r="CO155" s="8" t="s">
        <v>58</v>
      </c>
      <c r="CP155" s="6"/>
      <c r="CQ155" s="6"/>
      <c r="CR155" s="6"/>
      <c r="CS155" s="6"/>
      <c r="CT155" s="6"/>
      <c r="CU155" s="6"/>
      <c r="CV155" s="6"/>
      <c r="CW155" s="6"/>
      <c r="DA155" s="24">
        <f ca="1">MIN(DB144,MAX(0,DB144/2-(DA151-DA152)/DB145/DB144))</f>
        <v>1.9255208941854578</v>
      </c>
      <c r="DB155" s="24">
        <f ca="1">MIN(DB144,MAX(0,DB144/2-(DB151-DB152)/DB146/DB144))</f>
        <v>0</v>
      </c>
      <c r="DC155" s="24">
        <f ca="1">MIN(DB144,MAX(0,DB144/2-(DC151-DC152)/DB146/DB144))</f>
        <v>3.6</v>
      </c>
      <c r="DE155" s="38"/>
      <c r="DG155" s="8" t="s">
        <v>58</v>
      </c>
      <c r="DH155" s="6"/>
      <c r="DI155" s="6"/>
      <c r="DJ155" s="6"/>
      <c r="DK155" s="6"/>
      <c r="DL155" s="6"/>
      <c r="DM155" s="6"/>
      <c r="DN155" s="6"/>
      <c r="DO155" s="6"/>
      <c r="DS155" s="24">
        <f ca="1">MIN(DT144,MAX(0,DT144/2-(DS151-DS152)/DT145/DT144))</f>
        <v>1.9255208941854578</v>
      </c>
      <c r="DT155" s="24">
        <f ca="1">MIN(DT144,MAX(0,DT144/2-(DT151-DT152)/DT146/DT144))</f>
        <v>0</v>
      </c>
      <c r="DU155" s="24">
        <f ca="1">MIN(DT144,MAX(0,DT144/2-(DU151-DU152)/DT146/DT144))</f>
        <v>3.6</v>
      </c>
    </row>
    <row r="156" spans="1:125" x14ac:dyDescent="0.35">
      <c r="C156" s="8" t="s">
        <v>66</v>
      </c>
      <c r="O156" s="24">
        <f ca="1">O151+(P145*P144/2-(O151-O152)/P144)*O155-P145*O155^2/2</f>
        <v>11.879947132241647</v>
      </c>
      <c r="P156" s="24">
        <f ca="1">P151+(P146*P144/2-(P151-P152)/P144)*P155-P146*P155^2/2</f>
        <v>13.588054615369131</v>
      </c>
      <c r="Q156" s="24">
        <f ca="1">Q151+(P146*P144/2-(Q151-Q152)/P144)*Q155-P146*Q155^2/2</f>
        <v>11.791768492317033</v>
      </c>
      <c r="S156" s="38"/>
      <c r="U156" s="8" t="s">
        <v>66</v>
      </c>
      <c r="AG156" s="24">
        <f ca="1">AG151+(AH145*AH144/2-(AG151-AG152)/AH144)*AG155-AH145*AG155^2/2</f>
        <v>6.7188651627166465</v>
      </c>
      <c r="AH156" s="24">
        <f ca="1">AH151+(AH146*AH144/2-(AH151-AH152)/AH144)*AH155-AH146*AH155^2/2</f>
        <v>14.7292962003289</v>
      </c>
      <c r="AI156" s="24">
        <f ca="1">AI151+(AH146*AH144/2-(AI151-AI152)/AH144)*AI155-AH146*AI155^2/2</f>
        <v>14.386687752695408</v>
      </c>
      <c r="AK156" s="38"/>
      <c r="AM156" s="8" t="s">
        <v>66</v>
      </c>
      <c r="AY156" s="24">
        <f ca="1">AY151+(AZ145*AZ144/2-(AY151-AY152)/AZ144)*AY155-AZ145*AY155^2/2</f>
        <v>13.425614626324595</v>
      </c>
      <c r="AZ156" s="24">
        <f ca="1">AZ151+(AZ146*AZ144/2-(AZ151-AZ152)/AZ144)*AZ155-AZ146*AZ155^2/2</f>
        <v>16.194216889300414</v>
      </c>
      <c r="BA156" s="24">
        <f ca="1">BA151+(AZ146*AZ144/2-(BA151-BA152)/AZ144)*BA155-AZ146*BA155^2/2</f>
        <v>8.5878634386831365</v>
      </c>
      <c r="BC156" s="38"/>
      <c r="BE156" s="8" t="s">
        <v>66</v>
      </c>
      <c r="BQ156" s="24">
        <f ca="1">BQ151+(BR145*BR144/2-(BQ151-BQ152)/BR144)*BQ155-BR145*BQ155^2/2</f>
        <v>26.900699303501796</v>
      </c>
      <c r="BR156" s="24">
        <f ca="1">BR151+(BR146*BR144/2-(BR151-BR152)/BR144)*BR155-BR146*BR155^2/2</f>
        <v>95.904399999999995</v>
      </c>
      <c r="BS156" s="24">
        <f ca="1">BS151+(BR146*BR144/2-(BS151-BS152)/BR144)*BS155-BR146*BS155^2/2</f>
        <v>141.6002</v>
      </c>
      <c r="BU156" s="38"/>
      <c r="BW156" s="8" t="s">
        <v>66</v>
      </c>
      <c r="CI156" s="24">
        <f ca="1">CI151+(CJ145*CJ144/2-(CI151-CI152)/CJ144)*CI155-CJ145*CI155^2/2</f>
        <v>44.253570222378002</v>
      </c>
      <c r="CJ156" s="24">
        <f ca="1">CJ151+(CJ146*CJ144/2-(CJ151-CJ152)/CJ144)*CJ155-CJ146*CJ155^2/2</f>
        <v>135.64359999999999</v>
      </c>
      <c r="CK156" s="24">
        <f ca="1">CK151+(CJ146*CJ144/2-(CK151-CK152)/CJ144)*CK155-CJ146*CK155^2/2</f>
        <v>133.37080000000003</v>
      </c>
      <c r="CM156" s="38"/>
      <c r="CO156" s="8" t="s">
        <v>66</v>
      </c>
      <c r="DA156" s="24">
        <f ca="1">DA151+(DB145*DB144/2-(DA151-DA152)/DB144)*DA155-DB145*DA155^2/2</f>
        <v>42.190704268844186</v>
      </c>
      <c r="DB156" s="24">
        <f ca="1">DB151+(DB146*DB144/2-(DB151-DB152)/DB144)*DB155-DB146*DB155^2/2</f>
        <v>127.23910000000001</v>
      </c>
      <c r="DC156" s="24">
        <f ca="1">DC151+(DB146*DB144/2-(DC151-DC152)/DB144)*DC155-DB146*DC155^2/2</f>
        <v>102.14650000000003</v>
      </c>
      <c r="DE156" s="38"/>
      <c r="DG156" s="8" t="s">
        <v>66</v>
      </c>
      <c r="DS156" s="24">
        <f ca="1">DS151+(DT145*DT144/2-(DS151-DS152)/DT144)*DS155-DT145*DS155^2/2</f>
        <v>42.190704268844186</v>
      </c>
      <c r="DT156" s="24">
        <f ca="1">DT151+(DT146*DT144/2-(DT151-DT152)/DT144)*DT155-DT146*DT155^2/2</f>
        <v>127.23910000000001</v>
      </c>
      <c r="DU156" s="24">
        <f ca="1">DU151+(DT146*DT144/2-(DU151-DU152)/DT144)*DU155-DT146*DU155^2/2</f>
        <v>102.14650000000003</v>
      </c>
    </row>
    <row r="157" spans="1:125" x14ac:dyDescent="0.35">
      <c r="S157" s="38"/>
      <c r="AK157" s="38"/>
      <c r="BC157" s="38"/>
      <c r="BU157" s="38"/>
      <c r="CM157" s="38"/>
      <c r="DE157" s="38"/>
    </row>
    <row r="158" spans="1:125" s="21" customFormat="1" x14ac:dyDescent="0.35">
      <c r="D158" s="23" t="s">
        <v>32</v>
      </c>
      <c r="E158" s="23" t="s">
        <v>33</v>
      </c>
      <c r="F158" s="23" t="s">
        <v>34</v>
      </c>
      <c r="G158" s="23" t="s">
        <v>35</v>
      </c>
      <c r="H158" s="23" t="s">
        <v>36</v>
      </c>
      <c r="I158" s="23" t="s">
        <v>37</v>
      </c>
      <c r="J158" s="23" t="s">
        <v>39</v>
      </c>
      <c r="K158" s="23" t="s">
        <v>40</v>
      </c>
      <c r="L158" s="23" t="s">
        <v>41</v>
      </c>
      <c r="M158" s="23" t="s">
        <v>42</v>
      </c>
      <c r="N158" s="23" t="s">
        <v>53</v>
      </c>
      <c r="O158" s="20" t="s">
        <v>32</v>
      </c>
      <c r="P158" s="23" t="s">
        <v>51</v>
      </c>
      <c r="Q158" s="23" t="s">
        <v>52</v>
      </c>
      <c r="S158" s="40"/>
      <c r="V158" s="23" t="s">
        <v>32</v>
      </c>
      <c r="W158" s="23" t="s">
        <v>33</v>
      </c>
      <c r="X158" s="23" t="s">
        <v>34</v>
      </c>
      <c r="Y158" s="23" t="s">
        <v>35</v>
      </c>
      <c r="Z158" s="23" t="s">
        <v>36</v>
      </c>
      <c r="AA158" s="23" t="s">
        <v>37</v>
      </c>
      <c r="AB158" s="23" t="s">
        <v>39</v>
      </c>
      <c r="AC158" s="23" t="s">
        <v>40</v>
      </c>
      <c r="AD158" s="23" t="s">
        <v>41</v>
      </c>
      <c r="AE158" s="23" t="s">
        <v>42</v>
      </c>
      <c r="AF158" s="23" t="s">
        <v>53</v>
      </c>
      <c r="AG158" s="20" t="s">
        <v>32</v>
      </c>
      <c r="AH158" s="23" t="s">
        <v>51</v>
      </c>
      <c r="AI158" s="23" t="s">
        <v>52</v>
      </c>
      <c r="AK158" s="40"/>
      <c r="AN158" s="23" t="s">
        <v>32</v>
      </c>
      <c r="AO158" s="23" t="s">
        <v>33</v>
      </c>
      <c r="AP158" s="23" t="s">
        <v>34</v>
      </c>
      <c r="AQ158" s="23" t="s">
        <v>35</v>
      </c>
      <c r="AR158" s="23" t="s">
        <v>36</v>
      </c>
      <c r="AS158" s="23" t="s">
        <v>37</v>
      </c>
      <c r="AT158" s="23" t="s">
        <v>39</v>
      </c>
      <c r="AU158" s="23" t="s">
        <v>40</v>
      </c>
      <c r="AV158" s="23" t="s">
        <v>41</v>
      </c>
      <c r="AW158" s="23" t="s">
        <v>42</v>
      </c>
      <c r="AX158" s="23" t="s">
        <v>53</v>
      </c>
      <c r="AY158" s="20" t="s">
        <v>32</v>
      </c>
      <c r="AZ158" s="23" t="s">
        <v>51</v>
      </c>
      <c r="BA158" s="23" t="s">
        <v>52</v>
      </c>
      <c r="BC158" s="40"/>
      <c r="BF158" s="23" t="s">
        <v>32</v>
      </c>
      <c r="BG158" s="23" t="s">
        <v>33</v>
      </c>
      <c r="BH158" s="23" t="s">
        <v>34</v>
      </c>
      <c r="BI158" s="23" t="s">
        <v>35</v>
      </c>
      <c r="BJ158" s="23" t="s">
        <v>36</v>
      </c>
      <c r="BK158" s="23" t="s">
        <v>37</v>
      </c>
      <c r="BL158" s="23" t="s">
        <v>39</v>
      </c>
      <c r="BM158" s="23" t="s">
        <v>40</v>
      </c>
      <c r="BN158" s="23" t="s">
        <v>41</v>
      </c>
      <c r="BO158" s="23" t="s">
        <v>42</v>
      </c>
      <c r="BP158" s="23" t="s">
        <v>53</v>
      </c>
      <c r="BQ158" s="20" t="s">
        <v>32</v>
      </c>
      <c r="BR158" s="23" t="s">
        <v>51</v>
      </c>
      <c r="BS158" s="23" t="s">
        <v>52</v>
      </c>
      <c r="BU158" s="40"/>
      <c r="BX158" s="23" t="s">
        <v>32</v>
      </c>
      <c r="BY158" s="23" t="s">
        <v>33</v>
      </c>
      <c r="BZ158" s="23" t="s">
        <v>34</v>
      </c>
      <c r="CA158" s="23" t="s">
        <v>35</v>
      </c>
      <c r="CB158" s="23" t="s">
        <v>36</v>
      </c>
      <c r="CC158" s="23" t="s">
        <v>37</v>
      </c>
      <c r="CD158" s="23" t="s">
        <v>39</v>
      </c>
      <c r="CE158" s="23" t="s">
        <v>40</v>
      </c>
      <c r="CF158" s="23" t="s">
        <v>41</v>
      </c>
      <c r="CG158" s="23" t="s">
        <v>42</v>
      </c>
      <c r="CH158" s="23" t="s">
        <v>53</v>
      </c>
      <c r="CI158" s="20" t="s">
        <v>32</v>
      </c>
      <c r="CJ158" s="23" t="s">
        <v>51</v>
      </c>
      <c r="CK158" s="23" t="s">
        <v>52</v>
      </c>
      <c r="CM158" s="40"/>
      <c r="CP158" s="23" t="s">
        <v>32</v>
      </c>
      <c r="CQ158" s="23" t="s">
        <v>33</v>
      </c>
      <c r="CR158" s="23" t="s">
        <v>34</v>
      </c>
      <c r="CS158" s="23" t="s">
        <v>35</v>
      </c>
      <c r="CT158" s="23" t="s">
        <v>36</v>
      </c>
      <c r="CU158" s="23" t="s">
        <v>37</v>
      </c>
      <c r="CV158" s="23" t="s">
        <v>39</v>
      </c>
      <c r="CW158" s="23" t="s">
        <v>40</v>
      </c>
      <c r="CX158" s="23" t="s">
        <v>41</v>
      </c>
      <c r="CY158" s="23" t="s">
        <v>42</v>
      </c>
      <c r="CZ158" s="23" t="s">
        <v>53</v>
      </c>
      <c r="DA158" s="20" t="s">
        <v>32</v>
      </c>
      <c r="DB158" s="23" t="s">
        <v>51</v>
      </c>
      <c r="DC158" s="23" t="s">
        <v>52</v>
      </c>
      <c r="DE158" s="40"/>
      <c r="DH158" s="23" t="s">
        <v>32</v>
      </c>
      <c r="DI158" s="23" t="s">
        <v>33</v>
      </c>
      <c r="DJ158" s="23" t="s">
        <v>34</v>
      </c>
      <c r="DK158" s="23" t="s">
        <v>35</v>
      </c>
      <c r="DL158" s="23" t="s">
        <v>36</v>
      </c>
      <c r="DM158" s="23" t="s">
        <v>37</v>
      </c>
      <c r="DN158" s="23" t="s">
        <v>39</v>
      </c>
      <c r="DO158" s="23" t="s">
        <v>40</v>
      </c>
      <c r="DP158" s="23" t="s">
        <v>41</v>
      </c>
      <c r="DQ158" s="23" t="s">
        <v>42</v>
      </c>
      <c r="DR158" s="23" t="s">
        <v>53</v>
      </c>
      <c r="DS158" s="20" t="s">
        <v>32</v>
      </c>
      <c r="DT158" s="23" t="s">
        <v>51</v>
      </c>
      <c r="DU158" s="23" t="s">
        <v>52</v>
      </c>
    </row>
    <row r="159" spans="1:125" s="21" customFormat="1" x14ac:dyDescent="0.35">
      <c r="A159" s="22" t="s">
        <v>38</v>
      </c>
      <c r="C159" s="8" t="s">
        <v>11</v>
      </c>
      <c r="D159" s="24">
        <f ca="1">D151+D153*F147/100-P145*F147^2/20000</f>
        <v>-16.514087499999999</v>
      </c>
      <c r="E159" s="24">
        <f ca="1">E151+E153*F147/100-P146*F147^2/20000</f>
        <v>-10.118324999999999</v>
      </c>
      <c r="F159" s="24">
        <f ca="1">F151-(F151-F152)/P144*F147/100</f>
        <v>19.196117021276596</v>
      </c>
      <c r="G159" s="24">
        <f ca="1">G151-(G151-G152)/P144*F147/100</f>
        <v>2.3391489361702131</v>
      </c>
      <c r="H159" s="24">
        <f ca="1">H151-(H151-H152)/P144*F147/100</f>
        <v>0.28136170212765954</v>
      </c>
      <c r="I159" s="24">
        <f ca="1">I151-(I151-I152)/P144*F147/100</f>
        <v>0.41455319148936171</v>
      </c>
      <c r="J159" s="24">
        <f ca="1">(ABS(F159)+ABS(H159))*SIGN(F159)</f>
        <v>19.477478723404253</v>
      </c>
      <c r="K159" s="24">
        <f ca="1">(ABS(G159)+ABS(I159))*SIGN(G159)</f>
        <v>2.753702127659575</v>
      </c>
      <c r="L159" s="24">
        <f ca="1">(ABS(J159)+0.3*ABS(K159))*SIGN(J159)</f>
        <v>20.303589361702127</v>
      </c>
      <c r="M159" s="24">
        <f t="shared" ref="M159:M162" ca="1" si="511">(ABS(K159)+0.3*ABS(J159))*SIGN(K159)</f>
        <v>8.5969457446808519</v>
      </c>
      <c r="N159" s="24">
        <f ca="1">IF($C$2&lt;=$C$3,L159,M159)</f>
        <v>20.303589361702127</v>
      </c>
      <c r="O159" s="24">
        <f ca="1">D159</f>
        <v>-16.514087499999999</v>
      </c>
      <c r="P159" s="24">
        <f ca="1">E159+N159</f>
        <v>10.185264361702128</v>
      </c>
      <c r="Q159" s="24">
        <f ca="1">E159-N159</f>
        <v>-30.421914361702125</v>
      </c>
      <c r="S159" s="35" t="s">
        <v>38</v>
      </c>
      <c r="U159" s="8" t="s">
        <v>11</v>
      </c>
      <c r="V159" s="24">
        <f ca="1">V151+V153*X147/100-AH145*X147^2/20000</f>
        <v>-11.6719375</v>
      </c>
      <c r="W159" s="24">
        <f ca="1">W151+W153*X147/100-AH146*X147^2/20000</f>
        <v>-7.1558250000000001</v>
      </c>
      <c r="X159" s="24">
        <f ca="1">X151-(X151-X152)/AH144*X147/100</f>
        <v>20.67625</v>
      </c>
      <c r="Y159" s="24">
        <f ca="1">Y151-(Y151-Y152)/AH144*X147/100</f>
        <v>2.5180657894736842</v>
      </c>
      <c r="Z159" s="24">
        <f ca="1">Z151-(Z151-Z152)/AH144*X147/100</f>
        <v>0.3031447368421053</v>
      </c>
      <c r="AA159" s="24">
        <f ca="1">AA151-(AA151-AA152)/AH144*X147/100</f>
        <v>0.44594736842105265</v>
      </c>
      <c r="AB159" s="24">
        <f ca="1">(ABS(X159)+ABS(Z159))*SIGN(X159)</f>
        <v>20.979394736842107</v>
      </c>
      <c r="AC159" s="24">
        <f ca="1">(ABS(Y159)+ABS(AA159))*SIGN(Y159)</f>
        <v>2.9640131578947368</v>
      </c>
      <c r="AD159" s="24">
        <f ca="1">(ABS(AB159)+0.3*ABS(AC159))*SIGN(AB159)</f>
        <v>21.868598684210529</v>
      </c>
      <c r="AE159" s="24">
        <f t="shared" ref="AE159:AE162" ca="1" si="512">(ABS(AC159)+0.3*ABS(AB159))*SIGN(AC159)</f>
        <v>9.2578315789473677</v>
      </c>
      <c r="AF159" s="24">
        <f ca="1">IF($C$2&lt;=$C$3,AD159,AE159)</f>
        <v>21.868598684210529</v>
      </c>
      <c r="AG159" s="24">
        <f ca="1">V159</f>
        <v>-11.6719375</v>
      </c>
      <c r="AH159" s="24">
        <f ca="1">W159+AF159</f>
        <v>14.712773684210529</v>
      </c>
      <c r="AI159" s="24">
        <f ca="1">W159-AF159</f>
        <v>-29.024423684210529</v>
      </c>
      <c r="AK159" s="35" t="s">
        <v>38</v>
      </c>
      <c r="AM159" s="8" t="s">
        <v>11</v>
      </c>
      <c r="AN159" s="24">
        <f ca="1">AN151+AN153*AP147/100-AZ145*AP147^2/20000</f>
        <v>-18.261774999999997</v>
      </c>
      <c r="AO159" s="24">
        <f ca="1">AO151+AO153*AP147/100-AZ146*AP147^2/20000</f>
        <v>-11.006</v>
      </c>
      <c r="AP159" s="24">
        <f ca="1">AP151-(AP151-AP152)/AZ144*AP147/100</f>
        <v>20.740750000000002</v>
      </c>
      <c r="AQ159" s="24">
        <f ca="1">AQ151-(AQ151-AQ152)/AZ144*AP147/100</f>
        <v>2.5210499999999998</v>
      </c>
      <c r="AR159" s="24">
        <f ca="1">AR151-(AR151-AR152)/AZ144*AP147/100</f>
        <v>0.30280000000000001</v>
      </c>
      <c r="AS159" s="24">
        <f ca="1">AS151-(AS151-AS152)/AZ144*AP147/100</f>
        <v>0.44555</v>
      </c>
      <c r="AT159" s="24">
        <f ca="1">(ABS(AP159)+ABS(AR159))*SIGN(AP159)</f>
        <v>21.043550000000003</v>
      </c>
      <c r="AU159" s="24">
        <f ca="1">(ABS(AQ159)+ABS(AS159))*SIGN(AQ159)</f>
        <v>2.9665999999999997</v>
      </c>
      <c r="AV159" s="24">
        <f ca="1">(ABS(AT159)+0.3*ABS(AU159))*SIGN(AT159)</f>
        <v>21.933530000000005</v>
      </c>
      <c r="AW159" s="24">
        <f t="shared" ref="AW159:AW162" ca="1" si="513">(ABS(AU159)+0.3*ABS(AT159))*SIGN(AU159)</f>
        <v>9.2796650000000014</v>
      </c>
      <c r="AX159" s="24">
        <f ca="1">IF($C$2&lt;=$C$3,AV159,AW159)</f>
        <v>21.933530000000005</v>
      </c>
      <c r="AY159" s="24">
        <f ca="1">AN159</f>
        <v>-18.261774999999997</v>
      </c>
      <c r="AZ159" s="24">
        <f ca="1">AO159+AX159</f>
        <v>10.927530000000004</v>
      </c>
      <c r="BA159" s="24">
        <f ca="1">AO159-AX159</f>
        <v>-32.939530000000005</v>
      </c>
      <c r="BC159" s="35" t="s">
        <v>38</v>
      </c>
      <c r="BE159" s="8" t="s">
        <v>11</v>
      </c>
      <c r="BF159" s="24">
        <f ca="1">BF151+BF153*BH147/100-BR145*BH147^2/20000</f>
        <v>-27.509224999999994</v>
      </c>
      <c r="BG159" s="24">
        <f ca="1">BG151+BG153*BH147/100-BR146*BH147^2/20000</f>
        <v>-16.465262500000001</v>
      </c>
      <c r="BH159" s="24">
        <f ca="1">BH151-(BH151-BH152)/BR144*BH147/100</f>
        <v>100.31359375000001</v>
      </c>
      <c r="BI159" s="24">
        <f ca="1">BI151-(BI151-BI152)/BR144*BH147/100</f>
        <v>12.221828125</v>
      </c>
      <c r="BJ159" s="24">
        <f ca="1">BJ151-(BJ151-BJ152)/BR144*BH147/100</f>
        <v>1.4641562499999998</v>
      </c>
      <c r="BK159" s="24">
        <f ca="1">BK151-(BK151-BK152)/BR144*BH147/100</f>
        <v>2.154671875</v>
      </c>
      <c r="BL159" s="24">
        <f ca="1">(ABS(BH159)+ABS(BJ159))*SIGN(BH159)</f>
        <v>101.77775000000001</v>
      </c>
      <c r="BM159" s="24">
        <f ca="1">(ABS(BI159)+ABS(BK159))*SIGN(BI159)</f>
        <v>14.3765</v>
      </c>
      <c r="BN159" s="24">
        <f ca="1">(ABS(BL159)+0.3*ABS(BM159))*SIGN(BL159)</f>
        <v>106.09070000000001</v>
      </c>
      <c r="BO159" s="24">
        <f t="shared" ref="BO159:BO162" ca="1" si="514">(ABS(BM159)+0.3*ABS(BL159))*SIGN(BM159)</f>
        <v>44.909824999999998</v>
      </c>
      <c r="BP159" s="24">
        <f ca="1">IF($C$2&lt;=$C$3,BN159,BO159)</f>
        <v>106.09070000000001</v>
      </c>
      <c r="BQ159" s="24">
        <f ca="1">BF159</f>
        <v>-27.509224999999994</v>
      </c>
      <c r="BR159" s="24">
        <f ca="1">BG159+BP159</f>
        <v>89.625437500000004</v>
      </c>
      <c r="BS159" s="24">
        <f ca="1">BG159-BP159</f>
        <v>-122.55596250000002</v>
      </c>
      <c r="BU159" s="35" t="s">
        <v>38</v>
      </c>
      <c r="BW159" s="8" t="s">
        <v>11</v>
      </c>
      <c r="BX159" s="24">
        <f ca="1">BX151+BX153*BZ147/100-CJ145*BZ147^2/20000</f>
        <v>-41.060874999999996</v>
      </c>
      <c r="BY159" s="24">
        <f ca="1">BY151+BY153*BZ147/100-CJ146*BZ147^2/20000</f>
        <v>-24.534962500000002</v>
      </c>
      <c r="BZ159" s="24">
        <f ca="1">BZ151-(BZ151-BZ152)/CJ144*BZ147/100</f>
        <v>144.06983333333332</v>
      </c>
      <c r="CA159" s="24">
        <f ca="1">CA151-(CA151-CA152)/CJ144*BZ147/100</f>
        <v>17.54175</v>
      </c>
      <c r="CB159" s="24">
        <f ca="1">CB151-(CB151-CB152)/CJ144*BZ147/100</f>
        <v>2.1074166666666665</v>
      </c>
      <c r="CC159" s="24">
        <f ca="1">CC151-(CC151-CC152)/CJ144*BZ147/100</f>
        <v>3.1012499999999998</v>
      </c>
      <c r="CD159" s="24">
        <f ca="1">(ABS(BZ159)+ABS(CB159))*SIGN(BZ159)</f>
        <v>146.17724999999999</v>
      </c>
      <c r="CE159" s="24">
        <f ca="1">(ABS(CA159)+ABS(CC159))*SIGN(CA159)</f>
        <v>20.643000000000001</v>
      </c>
      <c r="CF159" s="24">
        <f ca="1">(ABS(CD159)+0.3*ABS(CE159))*SIGN(CD159)</f>
        <v>152.37015</v>
      </c>
      <c r="CG159" s="24">
        <f t="shared" ref="CG159:CG162" ca="1" si="515">(ABS(CE159)+0.3*ABS(CD159))*SIGN(CE159)</f>
        <v>64.496174999999994</v>
      </c>
      <c r="CH159" s="24">
        <f ca="1">IF($C$2&lt;=$C$3,CF159,CG159)</f>
        <v>152.37015</v>
      </c>
      <c r="CI159" s="24">
        <f ca="1">BX159</f>
        <v>-41.060874999999996</v>
      </c>
      <c r="CJ159" s="24">
        <f ca="1">BY159+CH159</f>
        <v>127.83518749999999</v>
      </c>
      <c r="CK159" s="24">
        <f ca="1">BY159-CH159</f>
        <v>-176.9051125</v>
      </c>
      <c r="CM159" s="35" t="s">
        <v>38</v>
      </c>
      <c r="CO159" s="8" t="s">
        <v>11</v>
      </c>
      <c r="CP159" s="24">
        <f ca="1">CP151+CP153*CR147/100-DB145*CR147^2/20000</f>
        <v>-28.628424999999996</v>
      </c>
      <c r="CQ159" s="24">
        <f ca="1">CQ151+CQ153*CR147/100-DB146*CR147^2/20000</f>
        <v>-17.110312500000003</v>
      </c>
      <c r="CR159" s="24">
        <f ca="1">CR151-(CR151-CR152)/DB144*CR147/100</f>
        <v>129.58684722222222</v>
      </c>
      <c r="CS159" s="24">
        <f ca="1">CS151-(CS151-CS152)/DB144*CR147/100</f>
        <v>15.79351388888889</v>
      </c>
      <c r="CT159" s="24">
        <f ca="1">CT151-(CT151-CT152)/DB144*CR147/100</f>
        <v>1.8971388888888889</v>
      </c>
      <c r="CU159" s="24">
        <f ca="1">CU151-(CU151-CU152)/DB144*CR147/100</f>
        <v>2.7914861111111113</v>
      </c>
      <c r="CV159" s="24">
        <f ca="1">(ABS(CR159)+ABS(CT159))*SIGN(CR159)</f>
        <v>131.48398611111111</v>
      </c>
      <c r="CW159" s="24">
        <f ca="1">(ABS(CS159)+ABS(CU159))*SIGN(CS159)</f>
        <v>18.585000000000001</v>
      </c>
      <c r="CX159" s="24">
        <f ca="1">(ABS(CV159)+0.3*ABS(CW159))*SIGN(CV159)</f>
        <v>137.05948611111111</v>
      </c>
      <c r="CY159" s="24">
        <f t="shared" ref="CY159:CY162" ca="1" si="516">(ABS(CW159)+0.3*ABS(CV159))*SIGN(CW159)</f>
        <v>58.03019583333333</v>
      </c>
      <c r="CZ159" s="24">
        <f ca="1">IF($C$2&lt;=$C$3,CX159,CY159)</f>
        <v>137.05948611111111</v>
      </c>
      <c r="DA159" s="24">
        <f ca="1">CP159</f>
        <v>-28.628424999999996</v>
      </c>
      <c r="DB159" s="24">
        <f ca="1">CQ159+CZ159</f>
        <v>119.94917361111111</v>
      </c>
      <c r="DC159" s="24">
        <f ca="1">CQ159-CZ159</f>
        <v>-154.1697986111111</v>
      </c>
      <c r="DE159" s="35" t="s">
        <v>38</v>
      </c>
      <c r="DG159" s="8" t="s">
        <v>11</v>
      </c>
      <c r="DH159" s="24">
        <f ca="1">DH151+DH153*DJ147/100-DT145*DJ147^2/20000</f>
        <v>-28.628424999999996</v>
      </c>
      <c r="DI159" s="24">
        <f ca="1">DI151+DI153*DJ147/100-DT146*DJ147^2/20000</f>
        <v>-17.110312500000003</v>
      </c>
      <c r="DJ159" s="24">
        <f ca="1">DJ151-(DJ151-DJ152)/DT144*DJ147/100</f>
        <v>129.58684722222222</v>
      </c>
      <c r="DK159" s="24">
        <f ca="1">DK151-(DK151-DK152)/DT144*DJ147/100</f>
        <v>15.79351388888889</v>
      </c>
      <c r="DL159" s="24">
        <f ca="1">DL151-(DL151-DL152)/DT144*DJ147/100</f>
        <v>1.8971388888888889</v>
      </c>
      <c r="DM159" s="24">
        <f ca="1">DM151-(DM151-DM152)/DT144*DJ147/100</f>
        <v>2.7914861111111113</v>
      </c>
      <c r="DN159" s="24">
        <f ca="1">(ABS(DJ159)+ABS(DL159))*SIGN(DJ159)</f>
        <v>131.48398611111111</v>
      </c>
      <c r="DO159" s="24">
        <f ca="1">(ABS(DK159)+ABS(DM159))*SIGN(DK159)</f>
        <v>18.585000000000001</v>
      </c>
      <c r="DP159" s="24">
        <f ca="1">(ABS(DN159)+0.3*ABS(DO159))*SIGN(DN159)</f>
        <v>137.05948611111111</v>
      </c>
      <c r="DQ159" s="24">
        <f t="shared" ref="DQ159:DQ162" ca="1" si="517">(ABS(DO159)+0.3*ABS(DN159))*SIGN(DO159)</f>
        <v>58.03019583333333</v>
      </c>
      <c r="DR159" s="24">
        <f ca="1">IF($C$2&lt;=$C$3,DP159,DQ159)</f>
        <v>137.05948611111111</v>
      </c>
      <c r="DS159" s="24">
        <f ca="1">DH159</f>
        <v>-28.628424999999996</v>
      </c>
      <c r="DT159" s="24">
        <f ca="1">DI159+DR159</f>
        <v>119.94917361111111</v>
      </c>
      <c r="DU159" s="24">
        <f ca="1">DI159-DR159</f>
        <v>-154.1697986111111</v>
      </c>
    </row>
    <row r="160" spans="1:125" s="21" customFormat="1" x14ac:dyDescent="0.35">
      <c r="C160" s="8" t="s">
        <v>10</v>
      </c>
      <c r="D160" s="24">
        <f ca="1">D152-D154*F148/100-P145*F148^2/20000</f>
        <v>-18.3528375</v>
      </c>
      <c r="E160" s="24">
        <f ca="1">E152-E154*F148/100-P146*F148^2/20000</f>
        <v>-11.246525</v>
      </c>
      <c r="F160" s="24">
        <f ca="1">F152-(F152-F151)/P144*F147/100</f>
        <v>-18.083117021276596</v>
      </c>
      <c r="G160" s="24">
        <f ca="1">G152-(G152-G151)/P144*F147/100</f>
        <v>-2.203148936170213</v>
      </c>
      <c r="H160" s="24">
        <f ca="1">H152-(H152-H151)/P144*F147/100</f>
        <v>-0.26536170212765953</v>
      </c>
      <c r="I160" s="24">
        <f ca="1">I152-(I152-I151)/P144*F147/100</f>
        <v>-0.39055319148936168</v>
      </c>
      <c r="J160" s="24">
        <f t="shared" ref="J160:K162" ca="1" si="518">(ABS(F160)+ABS(H160))*SIGN(F160)</f>
        <v>-18.348478723404256</v>
      </c>
      <c r="K160" s="24">
        <f t="shared" ca="1" si="518"/>
        <v>-2.5937021276595749</v>
      </c>
      <c r="L160" s="24">
        <f t="shared" ref="L160:L162" ca="1" si="519">(ABS(J160)+0.3*ABS(K160))*SIGN(J160)</f>
        <v>-19.126589361702127</v>
      </c>
      <c r="M160" s="24">
        <f t="shared" ca="1" si="511"/>
        <v>-8.0982457446808525</v>
      </c>
      <c r="N160" s="24">
        <f ca="1">IF($C$2&lt;=$C$3,L160,M160)</f>
        <v>-19.126589361702127</v>
      </c>
      <c r="O160" s="24">
        <f t="shared" ref="O160:O162" ca="1" si="520">D160</f>
        <v>-18.3528375</v>
      </c>
      <c r="P160" s="24">
        <f t="shared" ref="P160:P162" ca="1" si="521">E160+N160</f>
        <v>-30.373114361702129</v>
      </c>
      <c r="Q160" s="24">
        <f t="shared" ref="Q160:Q162" ca="1" si="522">E160-N160</f>
        <v>7.8800643617021269</v>
      </c>
      <c r="S160" s="40"/>
      <c r="U160" s="8" t="s">
        <v>10</v>
      </c>
      <c r="V160" s="24">
        <f ca="1">V152-V154*X148/100-AH145*X148^2/20000</f>
        <v>-11.9778375</v>
      </c>
      <c r="W160" s="24">
        <f ca="1">W152-W154*X148/100-AH146*X148^2/20000</f>
        <v>-7.319725</v>
      </c>
      <c r="X160" s="24">
        <f ca="1">X152-(X152-X151)/AH144*X147/100</f>
        <v>-20.501249999999999</v>
      </c>
      <c r="Y160" s="24">
        <f ca="1">Y152-(Y152-Y151)/AH144*X147/100</f>
        <v>-2.4970657894736843</v>
      </c>
      <c r="Z160" s="24">
        <f ca="1">Z152-(Z152-Z151)/AH144*X147/100</f>
        <v>-0.3001447368421053</v>
      </c>
      <c r="AA160" s="24">
        <f ca="1">AA152-(AA152-AA151)/AH144*X147/100</f>
        <v>-0.44194736842105264</v>
      </c>
      <c r="AB160" s="24">
        <f t="shared" ref="AB160:AC162" ca="1" si="523">(ABS(X160)+ABS(Z160))*SIGN(X160)</f>
        <v>-20.801394736842106</v>
      </c>
      <c r="AC160" s="24">
        <f t="shared" ca="1" si="523"/>
        <v>-2.9390131578947369</v>
      </c>
      <c r="AD160" s="24">
        <f t="shared" ref="AD160:AD162" ca="1" si="524">(ABS(AB160)+0.3*ABS(AC160))*SIGN(AB160)</f>
        <v>-21.683098684210528</v>
      </c>
      <c r="AE160" s="24">
        <f t="shared" ca="1" si="512"/>
        <v>-9.1794315789473693</v>
      </c>
      <c r="AF160" s="24">
        <f ca="1">IF($C$2&lt;=$C$3,AD160,AE160)</f>
        <v>-21.683098684210528</v>
      </c>
      <c r="AG160" s="24">
        <f t="shared" ref="AG160:AG162" ca="1" si="525">V160</f>
        <v>-11.9778375</v>
      </c>
      <c r="AH160" s="24">
        <f t="shared" ref="AH160:AH162" ca="1" si="526">W160+AF160</f>
        <v>-29.002823684210526</v>
      </c>
      <c r="AI160" s="24">
        <f t="shared" ref="AI160:AI162" ca="1" si="527">W160-AF160</f>
        <v>14.363373684210528</v>
      </c>
      <c r="AK160" s="40"/>
      <c r="AM160" s="8" t="s">
        <v>10</v>
      </c>
      <c r="AN160" s="24">
        <f ca="1">AN152-AN154*AP148/100-AZ145*AP148^2/20000</f>
        <v>-20.257075</v>
      </c>
      <c r="AO160" s="24">
        <f ca="1">AO152-AO154*AP148/100-AZ146*AP148^2/20000</f>
        <v>-12.195</v>
      </c>
      <c r="AP160" s="24">
        <f ca="1">AP152-(AP152-AP151)/AZ144*AP147/100</f>
        <v>-14.075750000000001</v>
      </c>
      <c r="AQ160" s="24">
        <f ca="1">AQ152-(AQ152-AQ151)/AZ144*AP147/100</f>
        <v>-1.7080500000000001</v>
      </c>
      <c r="AR160" s="24">
        <f ca="1">AR152-(AR152-AR151)/AZ144*AP147/100</f>
        <v>-0.20480000000000001</v>
      </c>
      <c r="AS160" s="24">
        <f ca="1">AS152-(AS152-AS151)/AZ144*AP147/100</f>
        <v>-0.30055000000000004</v>
      </c>
      <c r="AT160" s="24">
        <f t="shared" ref="AT160:AU162" ca="1" si="528">(ABS(AP160)+ABS(AR160))*SIGN(AP160)</f>
        <v>-14.280550000000002</v>
      </c>
      <c r="AU160" s="24">
        <f t="shared" ca="1" si="528"/>
        <v>-2.0085999999999999</v>
      </c>
      <c r="AV160" s="24">
        <f t="shared" ref="AV160:AV162" ca="1" si="529">(ABS(AT160)+0.3*ABS(AU160))*SIGN(AT160)</f>
        <v>-14.883130000000001</v>
      </c>
      <c r="AW160" s="24">
        <f t="shared" ca="1" si="513"/>
        <v>-6.2927650000000011</v>
      </c>
      <c r="AX160" s="24">
        <f ca="1">IF($C$2&lt;=$C$3,AV160,AW160)</f>
        <v>-14.883130000000001</v>
      </c>
      <c r="AY160" s="24">
        <f t="shared" ref="AY160:AY162" ca="1" si="530">AN160</f>
        <v>-20.257075</v>
      </c>
      <c r="AZ160" s="24">
        <f t="shared" ref="AZ160:AZ162" ca="1" si="531">AO160+AX160</f>
        <v>-27.078130000000002</v>
      </c>
      <c r="BA160" s="24">
        <f t="shared" ref="BA160:BA162" ca="1" si="532">AO160-AX160</f>
        <v>2.688130000000001</v>
      </c>
      <c r="BC160" s="40"/>
      <c r="BE160" s="8" t="s">
        <v>10</v>
      </c>
      <c r="BF160" s="24">
        <f ca="1">BF152-BF154*BH148/100-BR145*BH148^2/20000</f>
        <v>-22.736025000000001</v>
      </c>
      <c r="BG160" s="24">
        <f ca="1">BG152-BG154*BH148/100-BR146*BH148^2/20000</f>
        <v>-13.648162500000002</v>
      </c>
      <c r="BH160" s="24">
        <f ca="1">BH152-(BH152-BH151)/BR144*BH147/100</f>
        <v>-150.67959375000001</v>
      </c>
      <c r="BI160" s="24">
        <f ca="1">BI152-(BI152-BI151)/BR144*BH147/100</f>
        <v>-18.366828125000001</v>
      </c>
      <c r="BJ160" s="24">
        <f ca="1">BJ152-(BJ152-BJ151)/BR144*BH147/100</f>
        <v>-2.2061562499999998</v>
      </c>
      <c r="BK160" s="24">
        <f ca="1">BK152-(BK152-BK151)/BR144*BH147/100</f>
        <v>-3.2456718749999998</v>
      </c>
      <c r="BL160" s="24">
        <f t="shared" ref="BL160:BM162" ca="1" si="533">(ABS(BH160)+ABS(BJ160))*SIGN(BH160)</f>
        <v>-152.88575</v>
      </c>
      <c r="BM160" s="24">
        <f t="shared" ca="1" si="533"/>
        <v>-21.612500000000001</v>
      </c>
      <c r="BN160" s="24">
        <f t="shared" ref="BN160:BN162" ca="1" si="534">(ABS(BL160)+0.3*ABS(BM160))*SIGN(BL160)</f>
        <v>-159.36949999999999</v>
      </c>
      <c r="BO160" s="24">
        <f t="shared" ca="1" si="514"/>
        <v>-67.478224999999995</v>
      </c>
      <c r="BP160" s="24">
        <f ca="1">IF($C$2&lt;=$C$3,BN160,BO160)</f>
        <v>-159.36949999999999</v>
      </c>
      <c r="BQ160" s="24">
        <f t="shared" ref="BQ160:BQ162" ca="1" si="535">BF160</f>
        <v>-22.736025000000001</v>
      </c>
      <c r="BR160" s="24">
        <f t="shared" ref="BR160:BR162" ca="1" si="536">BG160+BP160</f>
        <v>-173.0176625</v>
      </c>
      <c r="BS160" s="24">
        <f t="shared" ref="BS160:BS162" ca="1" si="537">BG160-BP160</f>
        <v>145.72133749999998</v>
      </c>
      <c r="BU160" s="40"/>
      <c r="BW160" s="8" t="s">
        <v>10</v>
      </c>
      <c r="BX160" s="24">
        <f ca="1">BX152-BX154*BZ148/100-CJ145*BZ148^2/20000</f>
        <v>-45.20277500000001</v>
      </c>
      <c r="BY160" s="24">
        <f ca="1">BY152-BY154*BZ148/100-CJ146*BZ148^2/20000</f>
        <v>-27.065862500000001</v>
      </c>
      <c r="BZ160" s="24">
        <f ca="1">BZ152-(BZ152-BZ151)/CJ144*BZ147/100</f>
        <v>-144.79183333333333</v>
      </c>
      <c r="CA160" s="24">
        <f ca="1">CA152-(CA152-CA151)/CJ144*BZ147/100</f>
        <v>-17.630749999999999</v>
      </c>
      <c r="CB160" s="24">
        <f ca="1">CB152-(CB152-CB151)/CJ144*BZ147/100</f>
        <v>-2.1184166666666666</v>
      </c>
      <c r="CC160" s="24">
        <f ca="1">CC152-(CC152-CC151)/CJ144*BZ147/100</f>
        <v>-3.11625</v>
      </c>
      <c r="CD160" s="24">
        <f t="shared" ref="CD160:CE162" ca="1" si="538">(ABS(BZ160)+ABS(CB160))*SIGN(BZ160)</f>
        <v>-146.91024999999999</v>
      </c>
      <c r="CE160" s="24">
        <f t="shared" ca="1" si="538"/>
        <v>-20.747</v>
      </c>
      <c r="CF160" s="24">
        <f t="shared" ref="CF160:CF162" ca="1" si="539">(ABS(CD160)+0.3*ABS(CE160))*SIGN(CD160)</f>
        <v>-153.13434999999998</v>
      </c>
      <c r="CG160" s="24">
        <f t="shared" ca="1" si="515"/>
        <v>-64.820075000000003</v>
      </c>
      <c r="CH160" s="24">
        <f ca="1">IF($C$2&lt;=$C$3,CF160,CG160)</f>
        <v>-153.13434999999998</v>
      </c>
      <c r="CI160" s="24">
        <f t="shared" ref="CI160:CI162" ca="1" si="540">BX160</f>
        <v>-45.20277500000001</v>
      </c>
      <c r="CJ160" s="24">
        <f t="shared" ref="CJ160:CJ162" ca="1" si="541">BY160+CH160</f>
        <v>-180.20021249999999</v>
      </c>
      <c r="CK160" s="24">
        <f t="shared" ref="CK160:CK162" ca="1" si="542">BY160-CH160</f>
        <v>126.06848749999997</v>
      </c>
      <c r="CM160" s="40"/>
      <c r="CO160" s="8" t="s">
        <v>10</v>
      </c>
      <c r="CP160" s="24">
        <f ca="1">CP152-CP154*CR148/100-DB145*CR148^2/20000</f>
        <v>-24.114025000000002</v>
      </c>
      <c r="CQ160" s="24">
        <f ca="1">CQ152-CQ154*CR148/100-DB146*CR148^2/20000</f>
        <v>-14.439112500000002</v>
      </c>
      <c r="CR160" s="24">
        <f ca="1">CR152-(CR152-CR151)/DB144*CR147/100</f>
        <v>-91.319847222222222</v>
      </c>
      <c r="CS160" s="24">
        <f ca="1">CS152-(CS152-CS151)/DB144*CR147/100</f>
        <v>-11.122513888888889</v>
      </c>
      <c r="CT160" s="24">
        <f ca="1">CT152-(CT152-CT151)/DB144*CR147/100</f>
        <v>-1.3331388888888891</v>
      </c>
      <c r="CU160" s="24">
        <f ca="1">CU152-(CU152-CU151)/DB144*CR147/100</f>
        <v>-1.9604861111111109</v>
      </c>
      <c r="CV160" s="24">
        <f t="shared" ref="CV160:CW162" ca="1" si="543">(ABS(CR160)+ABS(CT160))*SIGN(CR160)</f>
        <v>-92.652986111111105</v>
      </c>
      <c r="CW160" s="24">
        <f t="shared" ca="1" si="543"/>
        <v>-13.083</v>
      </c>
      <c r="CX160" s="24">
        <f t="shared" ref="CX160:CX162" ca="1" si="544">(ABS(CV160)+0.3*ABS(CW160))*SIGN(CV160)</f>
        <v>-96.577886111111098</v>
      </c>
      <c r="CY160" s="24">
        <f t="shared" ca="1" si="516"/>
        <v>-40.878895833333331</v>
      </c>
      <c r="CZ160" s="24">
        <f ca="1">IF($C$2&lt;=$C$3,CX160,CY160)</f>
        <v>-96.577886111111098</v>
      </c>
      <c r="DA160" s="24">
        <f t="shared" ref="DA160:DA162" ca="1" si="545">CP160</f>
        <v>-24.114025000000002</v>
      </c>
      <c r="DB160" s="24">
        <f t="shared" ref="DB160:DB162" ca="1" si="546">CQ160+CZ160</f>
        <v>-111.01699861111111</v>
      </c>
      <c r="DC160" s="24">
        <f t="shared" ref="DC160:DC162" ca="1" si="547">CQ160-CZ160</f>
        <v>82.138773611111091</v>
      </c>
      <c r="DE160" s="40"/>
      <c r="DG160" s="8" t="s">
        <v>10</v>
      </c>
      <c r="DH160" s="24">
        <f ca="1">DH152-DH154*DJ148/100-DT145*DJ148^2/20000</f>
        <v>-7.8578250000000036</v>
      </c>
      <c r="DI160" s="24">
        <f ca="1">DI152-DI154*DJ148/100-DT146*DJ148^2/20000</f>
        <v>-4.7138125000000022</v>
      </c>
      <c r="DJ160" s="24">
        <f ca="1">DJ152-(DJ152-DJ151)/DT144*DJ147/100</f>
        <v>-91.319847222222222</v>
      </c>
      <c r="DK160" s="24">
        <f ca="1">DK152-(DK152-DK151)/DT144*DJ147/100</f>
        <v>-11.122513888888889</v>
      </c>
      <c r="DL160" s="24">
        <f ca="1">DL152-(DL152-DL151)/DT144*DJ147/100</f>
        <v>-1.3331388888888891</v>
      </c>
      <c r="DM160" s="24">
        <f ca="1">DM152-(DM152-DM151)/DT144*DJ147/100</f>
        <v>-1.9604861111111109</v>
      </c>
      <c r="DN160" s="24">
        <f t="shared" ref="DN160:DO162" ca="1" si="548">(ABS(DJ160)+ABS(DL160))*SIGN(DJ160)</f>
        <v>-92.652986111111105</v>
      </c>
      <c r="DO160" s="24">
        <f t="shared" ca="1" si="548"/>
        <v>-13.083</v>
      </c>
      <c r="DP160" s="24">
        <f t="shared" ref="DP160:DP162" ca="1" si="549">(ABS(DN160)+0.3*ABS(DO160))*SIGN(DN160)</f>
        <v>-96.577886111111098</v>
      </c>
      <c r="DQ160" s="24">
        <f t="shared" ca="1" si="517"/>
        <v>-40.878895833333331</v>
      </c>
      <c r="DR160" s="24">
        <f ca="1">IF($C$2&lt;=$C$3,DP160,DQ160)</f>
        <v>-96.577886111111098</v>
      </c>
      <c r="DS160" s="24">
        <f t="shared" ref="DS160:DS162" ca="1" si="550">DH160</f>
        <v>-7.8578250000000036</v>
      </c>
      <c r="DT160" s="24">
        <f t="shared" ref="DT160:DT162" ca="1" si="551">DI160+DR160</f>
        <v>-101.2916986111111</v>
      </c>
      <c r="DU160" s="24">
        <f t="shared" ref="DU160:DU162" ca="1" si="552">DI160-DR160</f>
        <v>91.864073611111095</v>
      </c>
    </row>
    <row r="161" spans="1:126" s="21" customFormat="1" x14ac:dyDescent="0.35">
      <c r="C161" s="8" t="s">
        <v>9</v>
      </c>
      <c r="D161" s="24">
        <f ca="1">D153-P145*F147/100</f>
        <v>26.224499999999999</v>
      </c>
      <c r="E161" s="24">
        <f ca="1">E153-P146*F147/100</f>
        <v>16.068000000000001</v>
      </c>
      <c r="F161" s="24">
        <f t="shared" ref="F161:I162" ca="1" si="553">F153</f>
        <v>-8.4730000000000008</v>
      </c>
      <c r="G161" s="24">
        <f t="shared" ca="1" si="553"/>
        <v>-1.032</v>
      </c>
      <c r="H161" s="24">
        <f t="shared" ca="1" si="553"/>
        <v>-0.124</v>
      </c>
      <c r="I161" s="24">
        <f t="shared" ca="1" si="553"/>
        <v>-0.183</v>
      </c>
      <c r="J161" s="24">
        <f t="shared" ca="1" si="518"/>
        <v>-8.5970000000000013</v>
      </c>
      <c r="K161" s="24">
        <f t="shared" ca="1" si="518"/>
        <v>-1.2150000000000001</v>
      </c>
      <c r="L161" s="24">
        <f t="shared" ca="1" si="519"/>
        <v>-8.9615000000000009</v>
      </c>
      <c r="M161" s="24">
        <f t="shared" ca="1" si="511"/>
        <v>-3.7941000000000003</v>
      </c>
      <c r="N161" s="24">
        <f ca="1">IF($C$2&lt;=$C$3,L161,M161)</f>
        <v>-8.9615000000000009</v>
      </c>
      <c r="O161" s="24">
        <f t="shared" ca="1" si="520"/>
        <v>26.224499999999999</v>
      </c>
      <c r="P161" s="24">
        <f t="shared" ca="1" si="521"/>
        <v>7.1065000000000005</v>
      </c>
      <c r="Q161" s="24">
        <f t="shared" ca="1" si="522"/>
        <v>25.029500000000002</v>
      </c>
      <c r="S161" s="40"/>
      <c r="U161" s="8" t="s">
        <v>9</v>
      </c>
      <c r="V161" s="24">
        <f ca="1">V153-AH145*X147/100</f>
        <v>21.105499999999999</v>
      </c>
      <c r="W161" s="24">
        <f ca="1">W153-AH146*X147/100</f>
        <v>12.938000000000001</v>
      </c>
      <c r="X161" s="24">
        <f t="shared" ref="X161:AA162" ca="1" si="554">X153</f>
        <v>-11.765000000000001</v>
      </c>
      <c r="Y161" s="24">
        <f t="shared" ca="1" si="554"/>
        <v>-1.4330000000000001</v>
      </c>
      <c r="Z161" s="24">
        <f t="shared" ca="1" si="554"/>
        <v>-0.17199999999999999</v>
      </c>
      <c r="AA161" s="24">
        <f t="shared" ca="1" si="554"/>
        <v>-0.254</v>
      </c>
      <c r="AB161" s="24">
        <f t="shared" ca="1" si="523"/>
        <v>-11.937000000000001</v>
      </c>
      <c r="AC161" s="24">
        <f t="shared" ca="1" si="523"/>
        <v>-1.6870000000000001</v>
      </c>
      <c r="AD161" s="24">
        <f t="shared" ca="1" si="524"/>
        <v>-12.443100000000001</v>
      </c>
      <c r="AE161" s="24">
        <f t="shared" ca="1" si="512"/>
        <v>-5.2681000000000004</v>
      </c>
      <c r="AF161" s="24">
        <f ca="1">IF($C$2&lt;=$C$3,AD161,AE161)</f>
        <v>-12.443100000000001</v>
      </c>
      <c r="AG161" s="24">
        <f t="shared" ca="1" si="525"/>
        <v>21.105499999999999</v>
      </c>
      <c r="AH161" s="24">
        <f t="shared" ca="1" si="526"/>
        <v>0.49489999999999945</v>
      </c>
      <c r="AI161" s="24">
        <f t="shared" ca="1" si="527"/>
        <v>25.381100000000004</v>
      </c>
      <c r="AK161" s="40"/>
      <c r="AM161" s="8" t="s">
        <v>9</v>
      </c>
      <c r="AN161" s="24">
        <f ca="1">AN153-AZ145*AP147/100</f>
        <v>47.672000000000004</v>
      </c>
      <c r="AO161" s="24">
        <f ca="1">AO153-AZ146*AP147/100</f>
        <v>28.72</v>
      </c>
      <c r="AP161" s="24">
        <f t="shared" ref="AP161:AS162" ca="1" si="555">AP153</f>
        <v>-12.895</v>
      </c>
      <c r="AQ161" s="24">
        <f t="shared" ca="1" si="555"/>
        <v>-1.5660000000000001</v>
      </c>
      <c r="AR161" s="24">
        <f t="shared" ca="1" si="555"/>
        <v>-0.188</v>
      </c>
      <c r="AS161" s="24">
        <f t="shared" ca="1" si="555"/>
        <v>-0.27600000000000002</v>
      </c>
      <c r="AT161" s="24">
        <f t="shared" ca="1" si="528"/>
        <v>-13.083</v>
      </c>
      <c r="AU161" s="24">
        <f t="shared" ca="1" si="528"/>
        <v>-1.8420000000000001</v>
      </c>
      <c r="AV161" s="24">
        <f t="shared" ca="1" si="529"/>
        <v>-13.6356</v>
      </c>
      <c r="AW161" s="24">
        <f t="shared" ca="1" si="513"/>
        <v>-5.7668999999999997</v>
      </c>
      <c r="AX161" s="24">
        <f ca="1">IF($C$2&lt;=$C$3,AV161,AW161)</f>
        <v>-13.6356</v>
      </c>
      <c r="AY161" s="24">
        <f t="shared" ca="1" si="530"/>
        <v>47.672000000000004</v>
      </c>
      <c r="AZ161" s="24">
        <f t="shared" ca="1" si="531"/>
        <v>15.084399999999999</v>
      </c>
      <c r="BA161" s="24">
        <f t="shared" ca="1" si="532"/>
        <v>42.355599999999995</v>
      </c>
      <c r="BC161" s="40"/>
      <c r="BE161" s="8" t="s">
        <v>9</v>
      </c>
      <c r="BF161" s="24">
        <f ca="1">BF153-BR145*BH147/100</f>
        <v>78.799000000000007</v>
      </c>
      <c r="BG161" s="24">
        <f ca="1">BG153-BR146*BH147/100</f>
        <v>47.118499999999997</v>
      </c>
      <c r="BH161" s="24">
        <f t="shared" ref="BH161:BK162" ca="1" si="556">BH153</f>
        <v>-86.549000000000007</v>
      </c>
      <c r="BI161" s="24">
        <f t="shared" ca="1" si="556"/>
        <v>-10.548</v>
      </c>
      <c r="BJ161" s="24">
        <f t="shared" ca="1" si="556"/>
        <v>-1.266</v>
      </c>
      <c r="BK161" s="24">
        <f t="shared" ca="1" si="556"/>
        <v>-1.8620000000000001</v>
      </c>
      <c r="BL161" s="24">
        <f t="shared" ca="1" si="533"/>
        <v>-87.815000000000012</v>
      </c>
      <c r="BM161" s="24">
        <f t="shared" ca="1" si="533"/>
        <v>-12.41</v>
      </c>
      <c r="BN161" s="24">
        <f t="shared" ca="1" si="534"/>
        <v>-91.538000000000011</v>
      </c>
      <c r="BO161" s="24">
        <f t="shared" ca="1" si="514"/>
        <v>-38.754500000000007</v>
      </c>
      <c r="BP161" s="24">
        <f ca="1">IF($C$2&lt;=$C$3,BN161,BO161)</f>
        <v>-91.538000000000011</v>
      </c>
      <c r="BQ161" s="24">
        <f t="shared" ca="1" si="535"/>
        <v>78.799000000000007</v>
      </c>
      <c r="BR161" s="24">
        <f t="shared" ca="1" si="536"/>
        <v>-44.419500000000014</v>
      </c>
      <c r="BS161" s="24">
        <f t="shared" ca="1" si="537"/>
        <v>138.65649999999999</v>
      </c>
      <c r="BU161" s="40"/>
      <c r="BW161" s="8" t="s">
        <v>9</v>
      </c>
      <c r="BX161" s="24">
        <f ca="1">BX153-CJ145*BZ147/100</f>
        <v>98.671999999999997</v>
      </c>
      <c r="BY161" s="24">
        <f ca="1">BY153-CJ146*BZ147/100</f>
        <v>59.0045</v>
      </c>
      <c r="BZ161" s="24">
        <f t="shared" ref="BZ161:CC162" ca="1" si="557">BZ153</f>
        <v>-82.531999999999996</v>
      </c>
      <c r="CA161" s="24">
        <f t="shared" ca="1" si="557"/>
        <v>-10.048999999999999</v>
      </c>
      <c r="CB161" s="24">
        <f t="shared" ca="1" si="557"/>
        <v>-1.2070000000000001</v>
      </c>
      <c r="CC161" s="24">
        <f t="shared" ca="1" si="557"/>
        <v>-1.776</v>
      </c>
      <c r="CD161" s="24">
        <f t="shared" ca="1" si="538"/>
        <v>-83.73899999999999</v>
      </c>
      <c r="CE161" s="24">
        <f t="shared" ca="1" si="538"/>
        <v>-11.824999999999999</v>
      </c>
      <c r="CF161" s="24">
        <f t="shared" ca="1" si="539"/>
        <v>-87.28649999999999</v>
      </c>
      <c r="CG161" s="24">
        <f t="shared" ca="1" si="515"/>
        <v>-36.946699999999993</v>
      </c>
      <c r="CH161" s="24">
        <f ca="1">IF($C$2&lt;=$C$3,CF161,CG161)</f>
        <v>-87.28649999999999</v>
      </c>
      <c r="CI161" s="24">
        <f t="shared" ca="1" si="540"/>
        <v>98.671999999999997</v>
      </c>
      <c r="CJ161" s="24">
        <f t="shared" ca="1" si="541"/>
        <v>-28.281999999999989</v>
      </c>
      <c r="CK161" s="24">
        <f t="shared" ca="1" si="542"/>
        <v>146.291</v>
      </c>
      <c r="CM161" s="40"/>
      <c r="CO161" s="8" t="s">
        <v>9</v>
      </c>
      <c r="CP161" s="24">
        <f ca="1">CP153-DB145*CR147/100</f>
        <v>89.899000000000001</v>
      </c>
      <c r="CQ161" s="24">
        <f ca="1">CQ153-DB146*CR147/100</f>
        <v>53.763500000000001</v>
      </c>
      <c r="CR161" s="24">
        <f t="shared" ref="CR161:CU162" ca="1" si="558">CR153</f>
        <v>-76.174999999999997</v>
      </c>
      <c r="CS161" s="24">
        <f t="shared" ca="1" si="558"/>
        <v>-9.2810000000000006</v>
      </c>
      <c r="CT161" s="24">
        <f t="shared" ca="1" si="558"/>
        <v>-1.1140000000000001</v>
      </c>
      <c r="CU161" s="24">
        <f t="shared" ca="1" si="558"/>
        <v>-1.639</v>
      </c>
      <c r="CV161" s="24">
        <f t="shared" ca="1" si="543"/>
        <v>-77.289000000000001</v>
      </c>
      <c r="CW161" s="24">
        <f t="shared" ca="1" si="543"/>
        <v>-10.92</v>
      </c>
      <c r="CX161" s="24">
        <f t="shared" ca="1" si="544"/>
        <v>-80.564999999999998</v>
      </c>
      <c r="CY161" s="24">
        <f t="shared" ca="1" si="516"/>
        <v>-34.106699999999996</v>
      </c>
      <c r="CZ161" s="24">
        <f ca="1">IF($C$2&lt;=$C$3,CX161,CY161)</f>
        <v>-80.564999999999998</v>
      </c>
      <c r="DA161" s="24">
        <f t="shared" ca="1" si="545"/>
        <v>89.899000000000001</v>
      </c>
      <c r="DB161" s="24">
        <f t="shared" ca="1" si="546"/>
        <v>-26.801499999999997</v>
      </c>
      <c r="DC161" s="24">
        <f t="shared" ca="1" si="547"/>
        <v>134.32849999999999</v>
      </c>
      <c r="DE161" s="40"/>
      <c r="DG161" s="8" t="s">
        <v>9</v>
      </c>
      <c r="DH161" s="24">
        <f ca="1">DH153-DT145*DJ147/100</f>
        <v>89.899000000000001</v>
      </c>
      <c r="DI161" s="24">
        <f ca="1">DI153-DT146*DJ147/100</f>
        <v>53.763500000000001</v>
      </c>
      <c r="DJ161" s="24">
        <f t="shared" ref="DJ161:DM162" ca="1" si="559">DJ153</f>
        <v>-76.174999999999997</v>
      </c>
      <c r="DK161" s="24">
        <f t="shared" ca="1" si="559"/>
        <v>-9.2810000000000006</v>
      </c>
      <c r="DL161" s="24">
        <f t="shared" ca="1" si="559"/>
        <v>-1.1140000000000001</v>
      </c>
      <c r="DM161" s="24">
        <f t="shared" ca="1" si="559"/>
        <v>-1.639</v>
      </c>
      <c r="DN161" s="24">
        <f t="shared" ca="1" si="548"/>
        <v>-77.289000000000001</v>
      </c>
      <c r="DO161" s="24">
        <f t="shared" ca="1" si="548"/>
        <v>-10.92</v>
      </c>
      <c r="DP161" s="24">
        <f t="shared" ca="1" si="549"/>
        <v>-80.564999999999998</v>
      </c>
      <c r="DQ161" s="24">
        <f t="shared" ca="1" si="517"/>
        <v>-34.106699999999996</v>
      </c>
      <c r="DR161" s="24">
        <f ca="1">IF($C$2&lt;=$C$3,DP161,DQ161)</f>
        <v>-80.564999999999998</v>
      </c>
      <c r="DS161" s="24">
        <f t="shared" ca="1" si="550"/>
        <v>89.899000000000001</v>
      </c>
      <c r="DT161" s="24">
        <f t="shared" ca="1" si="551"/>
        <v>-26.801499999999997</v>
      </c>
      <c r="DU161" s="24">
        <f t="shared" ca="1" si="552"/>
        <v>134.32849999999999</v>
      </c>
    </row>
    <row r="162" spans="1:126" s="21" customFormat="1" x14ac:dyDescent="0.35">
      <c r="C162" s="8" t="s">
        <v>8</v>
      </c>
      <c r="D162" s="24">
        <f ca="1">D154+P145*F148/100</f>
        <v>-27.0595</v>
      </c>
      <c r="E162" s="24">
        <f ca="1">E154+P146*F148/100</f>
        <v>-16.580000000000002</v>
      </c>
      <c r="F162" s="24">
        <f t="shared" ca="1" si="553"/>
        <v>-8.4730000000000008</v>
      </c>
      <c r="G162" s="24">
        <f t="shared" ca="1" si="553"/>
        <v>-1.032</v>
      </c>
      <c r="H162" s="24">
        <f t="shared" ca="1" si="553"/>
        <v>-0.124</v>
      </c>
      <c r="I162" s="24">
        <f t="shared" ca="1" si="553"/>
        <v>-0.183</v>
      </c>
      <c r="J162" s="24">
        <f t="shared" ca="1" si="518"/>
        <v>-8.5970000000000013</v>
      </c>
      <c r="K162" s="24">
        <f t="shared" ca="1" si="518"/>
        <v>-1.2150000000000001</v>
      </c>
      <c r="L162" s="24">
        <f t="shared" ca="1" si="519"/>
        <v>-8.9615000000000009</v>
      </c>
      <c r="M162" s="24">
        <f t="shared" ca="1" si="511"/>
        <v>-3.7941000000000003</v>
      </c>
      <c r="N162" s="24">
        <f ca="1">IF($C$2&lt;=$C$3,L162,M162)</f>
        <v>-8.9615000000000009</v>
      </c>
      <c r="O162" s="24">
        <f t="shared" ca="1" si="520"/>
        <v>-27.0595</v>
      </c>
      <c r="P162" s="24">
        <f t="shared" ca="1" si="521"/>
        <v>-25.541500000000003</v>
      </c>
      <c r="Q162" s="24">
        <f t="shared" ca="1" si="522"/>
        <v>-7.6185000000000009</v>
      </c>
      <c r="S162" s="40"/>
      <c r="U162" s="8" t="s">
        <v>8</v>
      </c>
      <c r="V162" s="24">
        <f ca="1">V154+AH145*X148/100</f>
        <v>-21.279499999999999</v>
      </c>
      <c r="W162" s="24">
        <f ca="1">W154+AH146*X148/100</f>
        <v>-13.032</v>
      </c>
      <c r="X162" s="24">
        <f t="shared" ca="1" si="554"/>
        <v>-11.765000000000001</v>
      </c>
      <c r="Y162" s="24">
        <f t="shared" ca="1" si="554"/>
        <v>-1.4330000000000001</v>
      </c>
      <c r="Z162" s="24">
        <f t="shared" ca="1" si="554"/>
        <v>-0.17199999999999999</v>
      </c>
      <c r="AA162" s="24">
        <f t="shared" ca="1" si="554"/>
        <v>-0.254</v>
      </c>
      <c r="AB162" s="24">
        <f t="shared" ca="1" si="523"/>
        <v>-11.937000000000001</v>
      </c>
      <c r="AC162" s="24">
        <f t="shared" ca="1" si="523"/>
        <v>-1.6870000000000001</v>
      </c>
      <c r="AD162" s="24">
        <f t="shared" ca="1" si="524"/>
        <v>-12.443100000000001</v>
      </c>
      <c r="AE162" s="24">
        <f t="shared" ca="1" si="512"/>
        <v>-5.2681000000000004</v>
      </c>
      <c r="AF162" s="24">
        <f ca="1">IF($C$2&lt;=$C$3,AD162,AE162)</f>
        <v>-12.443100000000001</v>
      </c>
      <c r="AG162" s="24">
        <f t="shared" ca="1" si="525"/>
        <v>-21.279499999999999</v>
      </c>
      <c r="AH162" s="24">
        <f t="shared" ca="1" si="526"/>
        <v>-25.475100000000001</v>
      </c>
      <c r="AI162" s="24">
        <f t="shared" ca="1" si="527"/>
        <v>-0.58889999999999887</v>
      </c>
      <c r="AK162" s="40"/>
      <c r="AM162" s="8" t="s">
        <v>8</v>
      </c>
      <c r="AN162" s="24">
        <f ca="1">AN154+AZ145*AP148/100</f>
        <v>-49.150000000000006</v>
      </c>
      <c r="AO162" s="24">
        <f ca="1">AO154+AZ146*AP148/100</f>
        <v>-29.6</v>
      </c>
      <c r="AP162" s="24">
        <f t="shared" ca="1" si="555"/>
        <v>-12.895</v>
      </c>
      <c r="AQ162" s="24">
        <f t="shared" ca="1" si="555"/>
        <v>-1.5660000000000001</v>
      </c>
      <c r="AR162" s="24">
        <f t="shared" ca="1" si="555"/>
        <v>-0.188</v>
      </c>
      <c r="AS162" s="24">
        <f t="shared" ca="1" si="555"/>
        <v>-0.27600000000000002</v>
      </c>
      <c r="AT162" s="24">
        <f t="shared" ca="1" si="528"/>
        <v>-13.083</v>
      </c>
      <c r="AU162" s="24">
        <f t="shared" ca="1" si="528"/>
        <v>-1.8420000000000001</v>
      </c>
      <c r="AV162" s="24">
        <f t="shared" ca="1" si="529"/>
        <v>-13.6356</v>
      </c>
      <c r="AW162" s="24">
        <f t="shared" ca="1" si="513"/>
        <v>-5.7668999999999997</v>
      </c>
      <c r="AX162" s="24">
        <f ca="1">IF($C$2&lt;=$C$3,AV162,AW162)</f>
        <v>-13.6356</v>
      </c>
      <c r="AY162" s="24">
        <f t="shared" ca="1" si="530"/>
        <v>-49.150000000000006</v>
      </c>
      <c r="AZ162" s="24">
        <f t="shared" ca="1" si="531"/>
        <v>-43.235600000000005</v>
      </c>
      <c r="BA162" s="24">
        <f t="shared" ca="1" si="532"/>
        <v>-15.964400000000001</v>
      </c>
      <c r="BC162" s="40"/>
      <c r="BE162" s="8" t="s">
        <v>8</v>
      </c>
      <c r="BF162" s="24">
        <f ca="1">BF154+BR145*BH148/100</f>
        <v>-75.262999999999991</v>
      </c>
      <c r="BG162" s="24">
        <f ca="1">BG154+BR146*BH148/100</f>
        <v>-45.032499999999999</v>
      </c>
      <c r="BH162" s="24">
        <f t="shared" ca="1" si="556"/>
        <v>-86.549000000000007</v>
      </c>
      <c r="BI162" s="24">
        <f t="shared" ca="1" si="556"/>
        <v>-10.548</v>
      </c>
      <c r="BJ162" s="24">
        <f t="shared" ca="1" si="556"/>
        <v>-1.266</v>
      </c>
      <c r="BK162" s="24">
        <f t="shared" ca="1" si="556"/>
        <v>-1.8620000000000001</v>
      </c>
      <c r="BL162" s="24">
        <f t="shared" ca="1" si="533"/>
        <v>-87.815000000000012</v>
      </c>
      <c r="BM162" s="24">
        <f t="shared" ca="1" si="533"/>
        <v>-12.41</v>
      </c>
      <c r="BN162" s="24">
        <f t="shared" ca="1" si="534"/>
        <v>-91.538000000000011</v>
      </c>
      <c r="BO162" s="24">
        <f t="shared" ca="1" si="514"/>
        <v>-38.754500000000007</v>
      </c>
      <c r="BP162" s="24">
        <f ca="1">IF($C$2&lt;=$C$3,BN162,BO162)</f>
        <v>-91.538000000000011</v>
      </c>
      <c r="BQ162" s="24">
        <f t="shared" ca="1" si="535"/>
        <v>-75.262999999999991</v>
      </c>
      <c r="BR162" s="24">
        <f t="shared" ca="1" si="536"/>
        <v>-136.57050000000001</v>
      </c>
      <c r="BS162" s="24">
        <f t="shared" ca="1" si="537"/>
        <v>46.505500000000012</v>
      </c>
      <c r="BU162" s="40"/>
      <c r="BW162" s="8" t="s">
        <v>8</v>
      </c>
      <c r="BX162" s="24">
        <f ca="1">BX154+CJ145*BZ148/100</f>
        <v>-101.038</v>
      </c>
      <c r="BY162" s="24">
        <f ca="1">BY154+CJ146*BZ148/100</f>
        <v>-60.450499999999998</v>
      </c>
      <c r="BZ162" s="24">
        <f t="shared" ca="1" si="557"/>
        <v>-82.531999999999996</v>
      </c>
      <c r="CA162" s="24">
        <f t="shared" ca="1" si="557"/>
        <v>-10.048999999999999</v>
      </c>
      <c r="CB162" s="24">
        <f t="shared" ca="1" si="557"/>
        <v>-1.2070000000000001</v>
      </c>
      <c r="CC162" s="24">
        <f t="shared" ca="1" si="557"/>
        <v>-1.776</v>
      </c>
      <c r="CD162" s="24">
        <f t="shared" ca="1" si="538"/>
        <v>-83.73899999999999</v>
      </c>
      <c r="CE162" s="24">
        <f t="shared" ca="1" si="538"/>
        <v>-11.824999999999999</v>
      </c>
      <c r="CF162" s="24">
        <f t="shared" ca="1" si="539"/>
        <v>-87.28649999999999</v>
      </c>
      <c r="CG162" s="24">
        <f t="shared" ca="1" si="515"/>
        <v>-36.946699999999993</v>
      </c>
      <c r="CH162" s="24">
        <f ca="1">IF($C$2&lt;=$C$3,CF162,CG162)</f>
        <v>-87.28649999999999</v>
      </c>
      <c r="CI162" s="24">
        <f t="shared" ca="1" si="540"/>
        <v>-101.038</v>
      </c>
      <c r="CJ162" s="24">
        <f t="shared" ca="1" si="541"/>
        <v>-147.73699999999999</v>
      </c>
      <c r="CK162" s="24">
        <f t="shared" ca="1" si="542"/>
        <v>26.835999999999991</v>
      </c>
      <c r="CM162" s="40"/>
      <c r="CO162" s="8" t="s">
        <v>8</v>
      </c>
      <c r="CP162" s="24">
        <f ca="1">CP154+DB145*CR148/100</f>
        <v>-86.987000000000009</v>
      </c>
      <c r="CQ162" s="24">
        <f ca="1">CQ154+DB146*CR148/100</f>
        <v>-52.039499999999997</v>
      </c>
      <c r="CR162" s="24">
        <f t="shared" ca="1" si="558"/>
        <v>-76.174999999999997</v>
      </c>
      <c r="CS162" s="24">
        <f t="shared" ca="1" si="558"/>
        <v>-9.2810000000000006</v>
      </c>
      <c r="CT162" s="24">
        <f t="shared" ca="1" si="558"/>
        <v>-1.1140000000000001</v>
      </c>
      <c r="CU162" s="24">
        <f t="shared" ca="1" si="558"/>
        <v>-1.639</v>
      </c>
      <c r="CV162" s="24">
        <f t="shared" ca="1" si="543"/>
        <v>-77.289000000000001</v>
      </c>
      <c r="CW162" s="24">
        <f t="shared" ca="1" si="543"/>
        <v>-10.92</v>
      </c>
      <c r="CX162" s="24">
        <f t="shared" ca="1" si="544"/>
        <v>-80.564999999999998</v>
      </c>
      <c r="CY162" s="24">
        <f t="shared" ca="1" si="516"/>
        <v>-34.106699999999996</v>
      </c>
      <c r="CZ162" s="24">
        <f ca="1">IF($C$2&lt;=$C$3,CX162,CY162)</f>
        <v>-80.564999999999998</v>
      </c>
      <c r="DA162" s="24">
        <f t="shared" ca="1" si="545"/>
        <v>-86.987000000000009</v>
      </c>
      <c r="DB162" s="24">
        <f t="shared" ca="1" si="546"/>
        <v>-132.6045</v>
      </c>
      <c r="DC162" s="24">
        <f t="shared" ca="1" si="547"/>
        <v>28.525500000000001</v>
      </c>
      <c r="DE162" s="40"/>
      <c r="DG162" s="8" t="s">
        <v>8</v>
      </c>
      <c r="DH162" s="24">
        <f ca="1">DH154+DT145*DJ148/100</f>
        <v>-75.575000000000003</v>
      </c>
      <c r="DI162" s="24">
        <f ca="1">DI154+DT146*DJ148/100</f>
        <v>-45.213499999999996</v>
      </c>
      <c r="DJ162" s="24">
        <f t="shared" ca="1" si="559"/>
        <v>-76.174999999999997</v>
      </c>
      <c r="DK162" s="24">
        <f t="shared" ca="1" si="559"/>
        <v>-9.2810000000000006</v>
      </c>
      <c r="DL162" s="24">
        <f t="shared" ca="1" si="559"/>
        <v>-1.1140000000000001</v>
      </c>
      <c r="DM162" s="24">
        <f t="shared" ca="1" si="559"/>
        <v>-1.639</v>
      </c>
      <c r="DN162" s="24">
        <f t="shared" ca="1" si="548"/>
        <v>-77.289000000000001</v>
      </c>
      <c r="DO162" s="24">
        <f t="shared" ca="1" si="548"/>
        <v>-10.92</v>
      </c>
      <c r="DP162" s="24">
        <f t="shared" ca="1" si="549"/>
        <v>-80.564999999999998</v>
      </c>
      <c r="DQ162" s="24">
        <f t="shared" ca="1" si="517"/>
        <v>-34.106699999999996</v>
      </c>
      <c r="DR162" s="24">
        <f ca="1">IF($C$2&lt;=$C$3,DP162,DQ162)</f>
        <v>-80.564999999999998</v>
      </c>
      <c r="DS162" s="24">
        <f t="shared" ca="1" si="550"/>
        <v>-75.575000000000003</v>
      </c>
      <c r="DT162" s="24">
        <f t="shared" ca="1" si="551"/>
        <v>-125.77849999999999</v>
      </c>
      <c r="DU162" s="24">
        <f t="shared" ca="1" si="552"/>
        <v>35.351500000000001</v>
      </c>
    </row>
    <row r="163" spans="1:126" s="21" customFormat="1" x14ac:dyDescent="0.35">
      <c r="C163" s="8" t="s">
        <v>58</v>
      </c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>
        <f ca="1">MIN(P144-F148/100,MAX(F147/100,O155))</f>
        <v>2.315493613507388</v>
      </c>
      <c r="P163" s="24">
        <f ca="1">MIN(P144-F148/100,MAX(F147/100,P155))</f>
        <v>1.1077106153581466</v>
      </c>
      <c r="Q163" s="24">
        <f ca="1">MIN(P144-F148/100,MAX(F147/100,Q155))</f>
        <v>3.5231834604576475</v>
      </c>
      <c r="S163" s="40"/>
      <c r="U163" s="8" t="s">
        <v>58</v>
      </c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>
        <f ca="1">MIN(AH144-X148/100,MAX(X147/100,AG155))</f>
        <v>1.8927854317875614</v>
      </c>
      <c r="AH163" s="24">
        <f ca="1">MIN(AH144-X148/100,MAX(X147/100,AH155))</f>
        <v>0.2166867640800112</v>
      </c>
      <c r="AI163" s="24">
        <f ca="1">MIN(AH144-X148/100,MAX(X147/100,AI155))</f>
        <v>3.5706873315363881</v>
      </c>
      <c r="AK163" s="40"/>
      <c r="AM163" s="8" t="s">
        <v>58</v>
      </c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>
        <f ca="1">MIN(AZ144-AP148/100,MAX(AP147/100,AY155))</f>
        <v>1.4793920803123257</v>
      </c>
      <c r="AZ163" s="24">
        <f ca="1">MIN(AZ144-AP148/100,MAX(AP147/100,AZ155))</f>
        <v>0.84832716049382717</v>
      </c>
      <c r="BA163" s="24">
        <f ca="1">MIN(AZ144-AP148/100,MAX(AP147/100,BA155))</f>
        <v>2.1109012345679012</v>
      </c>
      <c r="BC163" s="40"/>
      <c r="BE163" s="8" t="s">
        <v>58</v>
      </c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>
        <f ca="1">MIN(BR144-BH148/100,MAX(BH147/100,BQ155))</f>
        <v>1.5309827374693306</v>
      </c>
      <c r="BR163" s="24">
        <f ca="1">MIN(BR144-BH148/100,MAX(BH147/100,BR155))</f>
        <v>0.15</v>
      </c>
      <c r="BS163" s="24">
        <f ca="1">MIN(BR144-BH148/100,MAX(BH147/100,BS155))</f>
        <v>2.85</v>
      </c>
      <c r="BU163" s="40"/>
      <c r="BW163" s="8" t="s">
        <v>58</v>
      </c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>
        <f ca="1">MIN(CJ144-BZ148/100,MAX(BZ147/100,CI155))</f>
        <v>2.0792615959808387</v>
      </c>
      <c r="CJ163" s="24">
        <f ca="1">MIN(CJ144-BZ148/100,MAX(BZ147/100,CJ155))</f>
        <v>0.35</v>
      </c>
      <c r="CK163" s="24">
        <f ca="1">MIN(CJ144-BZ148/100,MAX(BZ147/100,CK155))</f>
        <v>3.85</v>
      </c>
      <c r="CM163" s="40"/>
      <c r="CO163" s="8" t="s">
        <v>58</v>
      </c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>
        <f ca="1">MIN(DB144-CR148/100,MAX(CR147/100,DA155))</f>
        <v>1.9255208941854578</v>
      </c>
      <c r="DB163" s="24">
        <f ca="1">MIN(DB144-CR148/100,MAX(CR147/100,DB155))</f>
        <v>0.35</v>
      </c>
      <c r="DC163" s="24">
        <f ca="1">MIN(DB144-CR148/100,MAX(CR147/100,DC155))</f>
        <v>3.45</v>
      </c>
      <c r="DE163" s="40"/>
      <c r="DG163" s="8" t="s">
        <v>58</v>
      </c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>
        <f ca="1">MIN(DT144-DJ148/100,MAX(DJ147/100,DS155))</f>
        <v>1.9255208941854578</v>
      </c>
      <c r="DT163" s="24">
        <f ca="1">MIN(DT144-DJ148/100,MAX(DJ147/100,DT155))</f>
        <v>0.35</v>
      </c>
      <c r="DU163" s="24">
        <f ca="1">MIN(DT144-DJ148/100,MAX(DJ147/100,DU155))</f>
        <v>3.25</v>
      </c>
    </row>
    <row r="164" spans="1:126" s="21" customFormat="1" x14ac:dyDescent="0.35">
      <c r="C164" s="8" t="s">
        <v>59</v>
      </c>
      <c r="O164" s="24">
        <f ca="1">O151+(P145*P144/2-(O151-O152)/P144)*O163-P145*O163^2/2</f>
        <v>11.879947132241647</v>
      </c>
      <c r="P164" s="24">
        <f ca="1">P151+(P146*P144/2-(P151-P152)/P144)*P163-P146*P163^2/2</f>
        <v>13.588054615369131</v>
      </c>
      <c r="Q164" s="24">
        <f ca="1">Q151+(P146*P144/2-(Q151-Q152)/P144)*Q163-P146*Q163^2/2</f>
        <v>11.791768492317033</v>
      </c>
      <c r="S164" s="40"/>
      <c r="U164" s="8" t="s">
        <v>59</v>
      </c>
      <c r="AG164" s="24">
        <f ca="1">AG151+(AH145*AH144/2-(AG151-AG152)/AH144)*AG163-AH145*AG163^2/2</f>
        <v>6.7188651627166465</v>
      </c>
      <c r="AH164" s="24">
        <f ca="1">AH151+(AH146*AH144/2-(AH151-AH152)/AH144)*AH163-AH146*AH163^2/2</f>
        <v>14.7292962003289</v>
      </c>
      <c r="AI164" s="24">
        <f ca="1">AI151+(AH146*AH144/2-(AI151-AI152)/AH144)*AI163-AH146*AI163^2/2</f>
        <v>14.386687752695408</v>
      </c>
      <c r="AK164" s="40"/>
      <c r="AM164" s="8" t="s">
        <v>59</v>
      </c>
      <c r="AY164" s="24">
        <f ca="1">AY151+(AZ145*AZ144/2-(AY151-AY152)/AZ144)*AY163-AZ145*AY163^2/2</f>
        <v>13.425614626324595</v>
      </c>
      <c r="AZ164" s="24">
        <f ca="1">AZ151+(AZ146*AZ144/2-(AZ151-AZ152)/AZ144)*AZ163-AZ146*AZ163^2/2</f>
        <v>16.194216889300414</v>
      </c>
      <c r="BA164" s="24">
        <f ca="1">BA151+(AZ146*AZ144/2-(BA151-BA152)/AZ144)*BA163-AZ146*BA163^2/2</f>
        <v>8.5878634386831365</v>
      </c>
      <c r="BC164" s="40"/>
      <c r="BE164" s="8" t="s">
        <v>59</v>
      </c>
      <c r="BQ164" s="24">
        <f ca="1">BQ151+(BR145*BR144/2-(BQ151-BQ152)/BR144)*BQ163-BR145*BQ163^2/2</f>
        <v>26.900699303501796</v>
      </c>
      <c r="BR164" s="24">
        <f ca="1">BR151+(BR146*BR144/2-(BR151-BR152)/BR144)*BR163-BR146*BR163^2/2</f>
        <v>89.625484374999999</v>
      </c>
      <c r="BS164" s="24">
        <f ca="1">BS151+(BR146*BR144/2-(BS151-BS152)/BR144)*BS163-BR146*BS163^2/2</f>
        <v>127.41362812500003</v>
      </c>
      <c r="BU164" s="40"/>
      <c r="BW164" s="8" t="s">
        <v>59</v>
      </c>
      <c r="CI164" s="24">
        <f ca="1">CI151+(CJ145*CJ144/2-(CI151-CI152)/CJ144)*CI163-CJ145*CI163^2/2</f>
        <v>44.253570222378002</v>
      </c>
      <c r="CJ164" s="24">
        <f ca="1">CJ151+(CJ146*CJ144/2-(CJ151-CJ152)/CJ144)*CJ163-CJ146*CJ163^2/2</f>
        <v>127.83515416666665</v>
      </c>
      <c r="CK164" s="24">
        <f ca="1">CK151+(CJ146*CJ144/2-(CK151-CK152)/CJ144)*CK163-CJ146*CK163^2/2</f>
        <v>126.06852083333334</v>
      </c>
      <c r="CM164" s="40"/>
      <c r="CO164" s="8" t="s">
        <v>59</v>
      </c>
      <c r="DA164" s="24">
        <f ca="1">DA151+(DB145*DB144/2-(DA151-DA152)/DB144)*DA163-DB145*DA163^2/2</f>
        <v>42.190704268844186</v>
      </c>
      <c r="DB164" s="24">
        <f ca="1">DB151+(DB146*DB144/2-(DB151-DB152)/DB144)*DB163-DB146*DB163^2/2</f>
        <v>119.9490763888889</v>
      </c>
      <c r="DC164" s="24">
        <f ca="1">DC151+(DB146*DB144/2-(DC151-DC152)/DB144)*DC163-DB146*DC163^2/2</f>
        <v>98.25173749999999</v>
      </c>
      <c r="DE164" s="40"/>
      <c r="DG164" s="8" t="s">
        <v>59</v>
      </c>
      <c r="DS164" s="24">
        <f ca="1">DS151+(DT145*DT144/2-(DS151-DS152)/DT144)*DS163-DT145*DS163^2/2</f>
        <v>42.190704268844186</v>
      </c>
      <c r="DT164" s="24">
        <f ca="1">DT151+(DT146*DT144/2-(DT151-DT152)/DT144)*DT163-DT146*DT163^2/2</f>
        <v>119.9490763888889</v>
      </c>
      <c r="DU164" s="24">
        <f ca="1">DU151+(DT146*DT144/2-(DU151-DU152)/DT144)*DU163-DT146*DU163^2/2</f>
        <v>91.864170833333361</v>
      </c>
    </row>
    <row r="165" spans="1:126" s="21" customFormat="1" x14ac:dyDescent="0.35">
      <c r="A165" s="22" t="s">
        <v>38</v>
      </c>
      <c r="S165" s="35" t="s">
        <v>38</v>
      </c>
      <c r="AK165" s="35" t="s">
        <v>38</v>
      </c>
      <c r="BC165" s="35" t="s">
        <v>38</v>
      </c>
      <c r="BU165" s="35" t="s">
        <v>38</v>
      </c>
      <c r="CM165" s="35" t="s">
        <v>38</v>
      </c>
      <c r="DE165" s="35" t="s">
        <v>38</v>
      </c>
    </row>
    <row r="166" spans="1:126" s="21" customFormat="1" x14ac:dyDescent="0.35">
      <c r="A166" s="8" t="s">
        <v>44</v>
      </c>
      <c r="D166" s="23" t="s">
        <v>32</v>
      </c>
      <c r="E166" s="23" t="s">
        <v>51</v>
      </c>
      <c r="F166" s="23" t="s">
        <v>52</v>
      </c>
      <c r="G166" s="23" t="s">
        <v>60</v>
      </c>
      <c r="H166" s="23" t="s">
        <v>61</v>
      </c>
      <c r="I166" s="23" t="s">
        <v>62</v>
      </c>
      <c r="J166" s="23" t="s">
        <v>63</v>
      </c>
      <c r="K166" s="23"/>
      <c r="M166" s="23"/>
      <c r="N166" s="23"/>
      <c r="O166" s="23"/>
      <c r="P166" s="23"/>
      <c r="Q166" s="23"/>
      <c r="R166" s="23"/>
      <c r="S166" s="39" t="s">
        <v>44</v>
      </c>
      <c r="V166" s="23" t="s">
        <v>32</v>
      </c>
      <c r="W166" s="23" t="s">
        <v>51</v>
      </c>
      <c r="X166" s="23" t="s">
        <v>52</v>
      </c>
      <c r="Y166" s="23" t="s">
        <v>60</v>
      </c>
      <c r="Z166" s="23" t="s">
        <v>61</v>
      </c>
      <c r="AA166" s="23" t="s">
        <v>62</v>
      </c>
      <c r="AB166" s="23" t="s">
        <v>63</v>
      </c>
      <c r="AC166" s="23"/>
      <c r="AE166" s="23"/>
      <c r="AF166" s="23"/>
      <c r="AG166" s="23"/>
      <c r="AH166" s="23"/>
      <c r="AI166" s="23"/>
      <c r="AJ166" s="23"/>
      <c r="AK166" s="39" t="s">
        <v>44</v>
      </c>
      <c r="AN166" s="23" t="s">
        <v>32</v>
      </c>
      <c r="AO166" s="23" t="s">
        <v>51</v>
      </c>
      <c r="AP166" s="23" t="s">
        <v>52</v>
      </c>
      <c r="AQ166" s="23" t="s">
        <v>60</v>
      </c>
      <c r="AR166" s="23" t="s">
        <v>61</v>
      </c>
      <c r="AS166" s="23" t="s">
        <v>62</v>
      </c>
      <c r="AT166" s="23" t="s">
        <v>63</v>
      </c>
      <c r="AU166" s="23"/>
      <c r="AW166" s="23"/>
      <c r="AX166" s="23"/>
      <c r="AY166" s="23"/>
      <c r="AZ166" s="23"/>
      <c r="BA166" s="23"/>
      <c r="BB166" s="23"/>
      <c r="BC166" s="39" t="s">
        <v>44</v>
      </c>
      <c r="BF166" s="23" t="s">
        <v>32</v>
      </c>
      <c r="BG166" s="23" t="s">
        <v>51</v>
      </c>
      <c r="BH166" s="23" t="s">
        <v>52</v>
      </c>
      <c r="BI166" s="23" t="s">
        <v>60</v>
      </c>
      <c r="BJ166" s="23" t="s">
        <v>61</v>
      </c>
      <c r="BK166" s="23" t="s">
        <v>62</v>
      </c>
      <c r="BL166" s="23" t="s">
        <v>63</v>
      </c>
      <c r="BM166" s="23"/>
      <c r="BO166" s="23"/>
      <c r="BP166" s="23"/>
      <c r="BQ166" s="23"/>
      <c r="BR166" s="23"/>
      <c r="BS166" s="23"/>
      <c r="BT166" s="23"/>
      <c r="BU166" s="39" t="s">
        <v>44</v>
      </c>
      <c r="BX166" s="23" t="s">
        <v>32</v>
      </c>
      <c r="BY166" s="23" t="s">
        <v>51</v>
      </c>
      <c r="BZ166" s="23" t="s">
        <v>52</v>
      </c>
      <c r="CA166" s="23" t="s">
        <v>60</v>
      </c>
      <c r="CB166" s="23" t="s">
        <v>61</v>
      </c>
      <c r="CC166" s="23" t="s">
        <v>62</v>
      </c>
      <c r="CD166" s="23" t="s">
        <v>63</v>
      </c>
      <c r="CE166" s="23"/>
      <c r="CG166" s="23"/>
      <c r="CH166" s="23"/>
      <c r="CI166" s="23"/>
      <c r="CJ166" s="23"/>
      <c r="CK166" s="23"/>
      <c r="CL166" s="23"/>
      <c r="CM166" s="39" t="s">
        <v>44</v>
      </c>
      <c r="CP166" s="23" t="s">
        <v>32</v>
      </c>
      <c r="CQ166" s="23" t="s">
        <v>51</v>
      </c>
      <c r="CR166" s="23" t="s">
        <v>52</v>
      </c>
      <c r="CS166" s="23" t="s">
        <v>60</v>
      </c>
      <c r="CT166" s="23" t="s">
        <v>61</v>
      </c>
      <c r="CU166" s="23" t="s">
        <v>62</v>
      </c>
      <c r="CV166" s="23" t="s">
        <v>63</v>
      </c>
      <c r="CW166" s="23"/>
      <c r="CY166" s="23"/>
      <c r="CZ166" s="23"/>
      <c r="DA166" s="23"/>
      <c r="DB166" s="23"/>
      <c r="DC166" s="23"/>
      <c r="DD166" s="23"/>
      <c r="DE166" s="39" t="s">
        <v>44</v>
      </c>
      <c r="DH166" s="23" t="s">
        <v>32</v>
      </c>
      <c r="DI166" s="23" t="s">
        <v>51</v>
      </c>
      <c r="DJ166" s="23" t="s">
        <v>52</v>
      </c>
      <c r="DK166" s="23" t="s">
        <v>60</v>
      </c>
      <c r="DL166" s="23" t="s">
        <v>61</v>
      </c>
      <c r="DM166" s="23" t="s">
        <v>62</v>
      </c>
      <c r="DN166" s="23" t="s">
        <v>63</v>
      </c>
      <c r="DO166" s="23"/>
      <c r="DQ166" s="23"/>
      <c r="DR166" s="23"/>
      <c r="DS166" s="23"/>
      <c r="DT166" s="23"/>
      <c r="DU166" s="23"/>
      <c r="DV166" s="23"/>
    </row>
    <row r="167" spans="1:126" x14ac:dyDescent="0.35">
      <c r="A167" s="8" t="str">
        <f ca="1">B144</f>
        <v>14-15</v>
      </c>
      <c r="C167" s="8" t="s">
        <v>11</v>
      </c>
      <c r="D167" s="29">
        <f ca="1">O159</f>
        <v>-16.514087499999999</v>
      </c>
      <c r="E167" s="29">
        <f t="shared" ref="E167:F168" ca="1" si="560">P159</f>
        <v>10.185264361702128</v>
      </c>
      <c r="F167" s="29">
        <f t="shared" ca="1" si="560"/>
        <v>-30.421914361702125</v>
      </c>
      <c r="G167" s="29">
        <f ca="1">MIN(D167:F167)</f>
        <v>-30.421914361702125</v>
      </c>
      <c r="H167" s="29">
        <f ca="1">MAX(D167:F167)</f>
        <v>10.185264361702128</v>
      </c>
      <c r="I167" s="33">
        <f ca="1">-G167/0.9/(F145-F146)/$N$3*1000</f>
        <v>4.7990674233137778</v>
      </c>
      <c r="J167" s="33">
        <f ca="1">H167/0.9/(F145-F146)/$N$3*1000</f>
        <v>1.6067289459475234</v>
      </c>
      <c r="K167" s="17" t="s">
        <v>64</v>
      </c>
      <c r="L167" s="21"/>
      <c r="M167" s="29"/>
      <c r="N167" s="29"/>
      <c r="O167" s="29"/>
      <c r="P167" s="29"/>
      <c r="Q167" s="29"/>
      <c r="R167" s="29"/>
      <c r="S167" s="39" t="str">
        <f ca="1">T144</f>
        <v>15-16</v>
      </c>
      <c r="U167" s="8" t="s">
        <v>11</v>
      </c>
      <c r="V167" s="29">
        <f ca="1">AG159</f>
        <v>-11.6719375</v>
      </c>
      <c r="W167" s="29">
        <f t="shared" ref="W167:X168" ca="1" si="561">AH159</f>
        <v>14.712773684210529</v>
      </c>
      <c r="X167" s="29">
        <f t="shared" ca="1" si="561"/>
        <v>-29.024423684210529</v>
      </c>
      <c r="Y167" s="29">
        <f ca="1">MIN(V167:X167)</f>
        <v>-29.024423684210529</v>
      </c>
      <c r="Z167" s="29">
        <f ca="1">MAX(V167:X167)</f>
        <v>14.712773684210529</v>
      </c>
      <c r="AA167" s="33">
        <f ca="1">-Y167/0.9/(X145-X146)/$N$3*1000</f>
        <v>4.5786127896902755</v>
      </c>
      <c r="AB167" s="33">
        <f ca="1">Z167/0.9/(X145-X146)/$N$3*1000</f>
        <v>2.3209450942170244</v>
      </c>
      <c r="AC167" s="17" t="s">
        <v>64</v>
      </c>
      <c r="AD167" s="21"/>
      <c r="AE167" s="29"/>
      <c r="AF167" s="29"/>
      <c r="AG167" s="29"/>
      <c r="AH167" s="29"/>
      <c r="AI167" s="29"/>
      <c r="AJ167" s="29"/>
      <c r="AK167" s="39" t="str">
        <f ca="1">AL144</f>
        <v>16-17</v>
      </c>
      <c r="AM167" s="8" t="s">
        <v>11</v>
      </c>
      <c r="AN167" s="29">
        <f ca="1">AY159</f>
        <v>-18.261774999999997</v>
      </c>
      <c r="AO167" s="29">
        <f t="shared" ref="AO167:AP168" ca="1" si="562">AZ159</f>
        <v>10.927530000000004</v>
      </c>
      <c r="AP167" s="29">
        <f t="shared" ca="1" si="562"/>
        <v>-32.939530000000005</v>
      </c>
      <c r="AQ167" s="29">
        <f ca="1">MIN(AN167:AP167)</f>
        <v>-32.939530000000005</v>
      </c>
      <c r="AR167" s="29">
        <f ca="1">MAX(AN167:AP167)</f>
        <v>10.927530000000004</v>
      </c>
      <c r="AS167" s="33">
        <f ca="1">-AQ167/0.9/(AP145-AP146)/$N$3*1000</f>
        <v>5.1962221536351167</v>
      </c>
      <c r="AT167" s="33">
        <f ca="1">AR167/0.9/(AP145-AP146)/$N$3*1000</f>
        <v>1.723821604938272</v>
      </c>
      <c r="AU167" s="17" t="s">
        <v>64</v>
      </c>
      <c r="AV167" s="21"/>
      <c r="AW167" s="29"/>
      <c r="AX167" s="29"/>
      <c r="AY167" s="29"/>
      <c r="AZ167" s="29"/>
      <c r="BA167" s="29"/>
      <c r="BB167" s="29"/>
      <c r="BC167" s="39" t="str">
        <f ca="1">BD144</f>
        <v>17-18</v>
      </c>
      <c r="BE167" s="8" t="s">
        <v>11</v>
      </c>
      <c r="BF167" s="29">
        <f ca="1">BQ159</f>
        <v>-27.509224999999994</v>
      </c>
      <c r="BG167" s="29">
        <f t="shared" ref="BG167:BH168" ca="1" si="563">BR159</f>
        <v>89.625437500000004</v>
      </c>
      <c r="BH167" s="29">
        <f t="shared" ca="1" si="563"/>
        <v>-122.55596250000002</v>
      </c>
      <c r="BI167" s="29">
        <f ca="1">MIN(BF167:BH167)</f>
        <v>-122.55596250000002</v>
      </c>
      <c r="BJ167" s="29">
        <f ca="1">MAX(BF167:BH167)</f>
        <v>89.625437500000004</v>
      </c>
      <c r="BK167" s="33">
        <f ca="1">-BI167/0.9/(BH145-BH146)/$N$3*1000</f>
        <v>6.2142573578042333</v>
      </c>
      <c r="BL167" s="33">
        <f ca="1">BJ167/0.9/(BH145-BH146)/$N$3*1000</f>
        <v>4.5444996968694875</v>
      </c>
      <c r="BM167" s="17" t="s">
        <v>64</v>
      </c>
      <c r="BN167" s="21"/>
      <c r="BO167" s="29"/>
      <c r="BP167" s="29"/>
      <c r="BQ167" s="29"/>
      <c r="BR167" s="29"/>
      <c r="BS167" s="29"/>
      <c r="BT167" s="29"/>
      <c r="BU167" s="39" t="str">
        <f ca="1">BV144</f>
        <v>18-19</v>
      </c>
      <c r="BW167" s="8" t="s">
        <v>11</v>
      </c>
      <c r="BX167" s="29">
        <f ca="1">CI159</f>
        <v>-41.060874999999996</v>
      </c>
      <c r="BY167" s="29">
        <f t="shared" ref="BY167:BZ168" ca="1" si="564">CJ159</f>
        <v>127.83518749999999</v>
      </c>
      <c r="BZ167" s="29">
        <f t="shared" ca="1" si="564"/>
        <v>-176.9051125</v>
      </c>
      <c r="CA167" s="29">
        <f ca="1">MIN(BX167:BZ167)</f>
        <v>-176.9051125</v>
      </c>
      <c r="CB167" s="29">
        <f ca="1">MAX(BX167:BZ167)</f>
        <v>127.83518749999999</v>
      </c>
      <c r="CC167" s="33">
        <f ca="1">-CA167/0.9/(BZ145-BZ146)/$N$3*1000</f>
        <v>8.9700564098324502</v>
      </c>
      <c r="CD167" s="33">
        <f ca="1">CB167/0.9/(BZ145-BZ146)/$N$3*1000</f>
        <v>6.4819429287918853</v>
      </c>
      <c r="CE167" s="17" t="s">
        <v>64</v>
      </c>
      <c r="CF167" s="21"/>
      <c r="CG167" s="29"/>
      <c r="CH167" s="29"/>
      <c r="CI167" s="29"/>
      <c r="CJ167" s="29"/>
      <c r="CK167" s="29"/>
      <c r="CL167" s="29"/>
      <c r="CM167" s="39" t="str">
        <f ca="1">CN144</f>
        <v>19-20</v>
      </c>
      <c r="CO167" s="8" t="s">
        <v>11</v>
      </c>
      <c r="CP167" s="29">
        <f ca="1">DA159</f>
        <v>-28.628424999999996</v>
      </c>
      <c r="CQ167" s="29">
        <f t="shared" ref="CQ167:CR168" ca="1" si="565">DB159</f>
        <v>119.94917361111111</v>
      </c>
      <c r="CR167" s="29">
        <f t="shared" ca="1" si="565"/>
        <v>-154.1697986111111</v>
      </c>
      <c r="CS167" s="29">
        <f ca="1">MIN(CP167:CR167)</f>
        <v>-154.1697986111111</v>
      </c>
      <c r="CT167" s="29">
        <f ca="1">MAX(CP167:CR167)</f>
        <v>119.94917361111111</v>
      </c>
      <c r="CU167" s="33">
        <f ca="1">-CS167/0.9/(CR145-CR146)/$N$3*1000</f>
        <v>7.8172516932441694</v>
      </c>
      <c r="CV167" s="33">
        <f ca="1">CT167/0.9/(CR145-CR146)/$N$3*1000</f>
        <v>6.082078908852635</v>
      </c>
      <c r="CW167" s="17" t="s">
        <v>64</v>
      </c>
      <c r="CX167" s="21"/>
      <c r="CY167" s="29"/>
      <c r="CZ167" s="29"/>
      <c r="DA167" s="29"/>
      <c r="DB167" s="29"/>
      <c r="DC167" s="29"/>
      <c r="DD167" s="29"/>
      <c r="DE167" s="39" t="str">
        <f ca="1">DF144</f>
        <v>-</v>
      </c>
      <c r="DG167" s="8" t="s">
        <v>11</v>
      </c>
      <c r="DH167" s="29">
        <f ca="1">DS159</f>
        <v>-28.628424999999996</v>
      </c>
      <c r="DI167" s="29">
        <f t="shared" ref="DI167:DJ168" ca="1" si="566">DT159</f>
        <v>119.94917361111111</v>
      </c>
      <c r="DJ167" s="29">
        <f t="shared" ca="1" si="566"/>
        <v>-154.1697986111111</v>
      </c>
      <c r="DK167" s="29">
        <f ca="1">MIN(DH167:DJ167)</f>
        <v>-154.1697986111111</v>
      </c>
      <c r="DL167" s="29">
        <f ca="1">MAX(DH167:DJ167)</f>
        <v>119.94917361111111</v>
      </c>
      <c r="DM167" s="33">
        <f ca="1">-DK167/0.9/(DJ145-DJ146)/$N$3*1000</f>
        <v>7.8172516932441694</v>
      </c>
      <c r="DN167" s="33">
        <f ca="1">DL167/0.9/(DJ145-DJ146)/$N$3*1000</f>
        <v>6.082078908852635</v>
      </c>
      <c r="DO167" s="17" t="s">
        <v>64</v>
      </c>
      <c r="DP167" s="21"/>
      <c r="DQ167" s="29"/>
      <c r="DR167" s="29"/>
      <c r="DS167" s="29"/>
      <c r="DT167" s="29"/>
      <c r="DU167" s="29"/>
      <c r="DV167" s="29"/>
    </row>
    <row r="168" spans="1:126" x14ac:dyDescent="0.35">
      <c r="A168" s="22" t="s">
        <v>23</v>
      </c>
      <c r="C168" s="8" t="s">
        <v>10</v>
      </c>
      <c r="D168" s="29">
        <f ca="1">O160</f>
        <v>-18.3528375</v>
      </c>
      <c r="E168" s="29">
        <f t="shared" ca="1" si="560"/>
        <v>-30.373114361702129</v>
      </c>
      <c r="F168" s="29">
        <f t="shared" ca="1" si="560"/>
        <v>7.8800643617021269</v>
      </c>
      <c r="G168" s="29">
        <f ca="1">MIN(D168:F168)</f>
        <v>-30.373114361702129</v>
      </c>
      <c r="H168" s="29">
        <f ca="1">MAX(D168:F168)</f>
        <v>7.8800643617021269</v>
      </c>
      <c r="I168" s="33">
        <f ca="1">-G168/0.9/(F145-F146)/$N$3*1000</f>
        <v>4.7913692065785245</v>
      </c>
      <c r="J168" s="33">
        <f ca="1">H168/0.9/(F145-F146)/$N$3*1000</f>
        <v>1.2430828554125439</v>
      </c>
      <c r="K168" s="32" t="s">
        <v>65</v>
      </c>
      <c r="L168" s="21"/>
      <c r="M168" s="29"/>
      <c r="N168" s="29"/>
      <c r="O168" s="29"/>
      <c r="P168" s="29"/>
      <c r="Q168" s="29"/>
      <c r="R168" s="29"/>
      <c r="S168" s="35" t="s">
        <v>23</v>
      </c>
      <c r="U168" s="8" t="s">
        <v>10</v>
      </c>
      <c r="V168" s="29">
        <f ca="1">AG160</f>
        <v>-11.9778375</v>
      </c>
      <c r="W168" s="29">
        <f t="shared" ca="1" si="561"/>
        <v>-29.002823684210526</v>
      </c>
      <c r="X168" s="29">
        <f t="shared" ca="1" si="561"/>
        <v>14.363373684210528</v>
      </c>
      <c r="Y168" s="29">
        <f ca="1">MIN(V168:X168)</f>
        <v>-29.002823684210526</v>
      </c>
      <c r="Z168" s="29">
        <f ca="1">MAX(V168:X168)</f>
        <v>14.363373684210528</v>
      </c>
      <c r="AA168" s="33">
        <f ca="1">-Y168/0.9/(X145-X146)/$N$3*1000</f>
        <v>4.5752053822828671</v>
      </c>
      <c r="AB168" s="33">
        <f ca="1">Z168/0.9/(X145-X146)/$N$3*1000</f>
        <v>2.2658271243953507</v>
      </c>
      <c r="AC168" s="32" t="s">
        <v>65</v>
      </c>
      <c r="AD168" s="21"/>
      <c r="AE168" s="29"/>
      <c r="AF168" s="29"/>
      <c r="AG168" s="29"/>
      <c r="AH168" s="29"/>
      <c r="AI168" s="29"/>
      <c r="AJ168" s="29"/>
      <c r="AK168" s="35" t="s">
        <v>23</v>
      </c>
      <c r="AM168" s="8" t="s">
        <v>10</v>
      </c>
      <c r="AN168" s="29">
        <f ca="1">AY160</f>
        <v>-20.257075</v>
      </c>
      <c r="AO168" s="29">
        <f t="shared" ca="1" si="562"/>
        <v>-27.078130000000002</v>
      </c>
      <c r="AP168" s="29">
        <f t="shared" ca="1" si="562"/>
        <v>2.688130000000001</v>
      </c>
      <c r="AQ168" s="29">
        <f ca="1">MIN(AN168:AP168)</f>
        <v>-27.078130000000002</v>
      </c>
      <c r="AR168" s="29">
        <f ca="1">MAX(AN168:AP168)</f>
        <v>2.688130000000001</v>
      </c>
      <c r="AS168" s="33">
        <f ca="1">-AQ168/0.9/(AP145-AP146)/$N$3*1000</f>
        <v>4.2715842935528112</v>
      </c>
      <c r="AT168" s="33">
        <f ca="1">AR168/0.9/(AP145-AP146)/$N$3*1000</f>
        <v>0.42405342935528129</v>
      </c>
      <c r="AU168" s="32" t="s">
        <v>65</v>
      </c>
      <c r="AV168" s="21"/>
      <c r="AW168" s="29"/>
      <c r="AX168" s="29"/>
      <c r="AY168" s="29"/>
      <c r="AZ168" s="29"/>
      <c r="BA168" s="29"/>
      <c r="BB168" s="29"/>
      <c r="BC168" s="35" t="s">
        <v>23</v>
      </c>
      <c r="BE168" s="8" t="s">
        <v>10</v>
      </c>
      <c r="BF168" s="29">
        <f ca="1">BQ160</f>
        <v>-22.736025000000001</v>
      </c>
      <c r="BG168" s="29">
        <f t="shared" ca="1" si="563"/>
        <v>-173.0176625</v>
      </c>
      <c r="BH168" s="29">
        <f t="shared" ca="1" si="563"/>
        <v>145.72133749999998</v>
      </c>
      <c r="BI168" s="29">
        <f ca="1">MIN(BF168:BH168)</f>
        <v>-173.0176625</v>
      </c>
      <c r="BJ168" s="29">
        <f ca="1">MAX(BF168:BH168)</f>
        <v>145.72133749999998</v>
      </c>
      <c r="BK168" s="33">
        <f ca="1">-BI168/0.9/(BH145-BH146)/$N$3*1000</f>
        <v>8.7729414406966484</v>
      </c>
      <c r="BL168" s="33">
        <f ca="1">BJ168/0.9/(BH145-BH146)/$N$3*1000</f>
        <v>7.3888685240299798</v>
      </c>
      <c r="BM168" s="32" t="s">
        <v>65</v>
      </c>
      <c r="BN168" s="21"/>
      <c r="BO168" s="29"/>
      <c r="BP168" s="29"/>
      <c r="BQ168" s="29"/>
      <c r="BR168" s="29"/>
      <c r="BS168" s="29"/>
      <c r="BT168" s="29"/>
      <c r="BU168" s="35" t="s">
        <v>23</v>
      </c>
      <c r="BW168" s="8" t="s">
        <v>10</v>
      </c>
      <c r="BX168" s="29">
        <f ca="1">CI160</f>
        <v>-45.20277500000001</v>
      </c>
      <c r="BY168" s="29">
        <f t="shared" ca="1" si="564"/>
        <v>-180.20021249999999</v>
      </c>
      <c r="BZ168" s="29">
        <f t="shared" ca="1" si="564"/>
        <v>126.06848749999997</v>
      </c>
      <c r="CA168" s="29">
        <f ca="1">MIN(BX168:BZ168)</f>
        <v>-180.20021249999999</v>
      </c>
      <c r="CB168" s="29">
        <f ca="1">MAX(BX168:BZ168)</f>
        <v>126.06848749999997</v>
      </c>
      <c r="CC168" s="33">
        <f ca="1">-CA168/0.9/(BZ145-BZ146)/$N$3*1000</f>
        <v>9.1371359953703681</v>
      </c>
      <c r="CD168" s="33">
        <f ca="1">CB168/0.9/(BZ145-BZ146)/$N$3*1000</f>
        <v>6.3923615795855362</v>
      </c>
      <c r="CE168" s="32" t="s">
        <v>65</v>
      </c>
      <c r="CF168" s="21"/>
      <c r="CG168" s="29"/>
      <c r="CH168" s="29"/>
      <c r="CI168" s="29"/>
      <c r="CJ168" s="29"/>
      <c r="CK168" s="29"/>
      <c r="CL168" s="29"/>
      <c r="CM168" s="35" t="s">
        <v>23</v>
      </c>
      <c r="CO168" s="8" t="s">
        <v>10</v>
      </c>
      <c r="CP168" s="29">
        <f ca="1">DA160</f>
        <v>-24.114025000000002</v>
      </c>
      <c r="CQ168" s="29">
        <f t="shared" ca="1" si="565"/>
        <v>-111.01699861111111</v>
      </c>
      <c r="CR168" s="29">
        <f t="shared" ca="1" si="565"/>
        <v>82.138773611111091</v>
      </c>
      <c r="CS168" s="29">
        <f ca="1">MIN(CP168:CR168)</f>
        <v>-111.01699861111111</v>
      </c>
      <c r="CT168" s="29">
        <f ca="1">MAX(CP168:CR168)</f>
        <v>82.138773611111091</v>
      </c>
      <c r="CU168" s="33">
        <f ca="1">-CS168/0.9/(CR145-CR146)/$N$3*1000</f>
        <v>5.6291688008279426</v>
      </c>
      <c r="CV168" s="33">
        <f ca="1">CT168/0.9/(CR145-CR146)/$N$3*1000</f>
        <v>4.1648849053252972</v>
      </c>
      <c r="CW168" s="32" t="s">
        <v>65</v>
      </c>
      <c r="CX168" s="21"/>
      <c r="CY168" s="29"/>
      <c r="CZ168" s="29"/>
      <c r="DA168" s="29"/>
      <c r="DB168" s="29"/>
      <c r="DC168" s="29"/>
      <c r="DD168" s="29"/>
      <c r="DE168" s="35" t="s">
        <v>23</v>
      </c>
      <c r="DG168" s="8" t="s">
        <v>10</v>
      </c>
      <c r="DH168" s="29">
        <f ca="1">DS160</f>
        <v>-7.8578250000000036</v>
      </c>
      <c r="DI168" s="29">
        <f t="shared" ca="1" si="566"/>
        <v>-101.2916986111111</v>
      </c>
      <c r="DJ168" s="29">
        <f t="shared" ca="1" si="566"/>
        <v>91.864073611111095</v>
      </c>
      <c r="DK168" s="29">
        <f ca="1">MIN(DH168:DJ168)</f>
        <v>-101.2916986111111</v>
      </c>
      <c r="DL168" s="29">
        <f ca="1">MAX(DH168:DJ168)</f>
        <v>91.864073611111095</v>
      </c>
      <c r="DM168" s="33">
        <f ca="1">-DK168/0.9/(DJ145-DJ146)/$N$3*1000</f>
        <v>5.136042918993728</v>
      </c>
      <c r="DN168" s="33">
        <f ca="1">DL168/0.9/(DJ145-DJ146)/$N$3*1000</f>
        <v>4.6580107871595127</v>
      </c>
      <c r="DO168" s="32" t="s">
        <v>65</v>
      </c>
      <c r="DP168" s="21"/>
      <c r="DQ168" s="29"/>
      <c r="DR168" s="29"/>
      <c r="DS168" s="29"/>
      <c r="DT168" s="29"/>
      <c r="DU168" s="29"/>
      <c r="DV168" s="29"/>
    </row>
    <row r="169" spans="1:126" x14ac:dyDescent="0.35">
      <c r="A169" s="8">
        <f>B145</f>
        <v>1</v>
      </c>
      <c r="C169" s="8" t="s">
        <v>66</v>
      </c>
      <c r="D169" s="29">
        <f ca="1">O164</f>
        <v>11.879947132241647</v>
      </c>
      <c r="E169" s="29">
        <f t="shared" ref="E169:F169" ca="1" si="567">P164</f>
        <v>13.588054615369131</v>
      </c>
      <c r="F169" s="29">
        <f t="shared" ca="1" si="567"/>
        <v>11.791768492317033</v>
      </c>
      <c r="G169" s="30"/>
      <c r="H169" s="29">
        <f ca="1">MAX(D169:F169)</f>
        <v>13.588054615369131</v>
      </c>
      <c r="I169" s="31"/>
      <c r="J169" s="33">
        <f ca="1">H169/0.9/(F145-F146)/$N$3*1000</f>
        <v>2.1435202754011655</v>
      </c>
      <c r="K169" s="29"/>
      <c r="L169" s="21"/>
      <c r="M169" s="29"/>
      <c r="N169" s="29"/>
      <c r="O169" s="29"/>
      <c r="P169" s="29"/>
      <c r="Q169" s="29"/>
      <c r="R169" s="29"/>
      <c r="S169" s="39">
        <f>T145</f>
        <v>1</v>
      </c>
      <c r="U169" s="8" t="s">
        <v>66</v>
      </c>
      <c r="V169" s="29">
        <f ca="1">AG164</f>
        <v>6.7188651627166465</v>
      </c>
      <c r="W169" s="29">
        <f t="shared" ref="W169:X169" ca="1" si="568">AH164</f>
        <v>14.7292962003289</v>
      </c>
      <c r="X169" s="29">
        <f t="shared" ca="1" si="568"/>
        <v>14.386687752695408</v>
      </c>
      <c r="Y169" s="30"/>
      <c r="Z169" s="29">
        <f ca="1">MAX(V169:X169)</f>
        <v>14.7292962003289</v>
      </c>
      <c r="AA169" s="31"/>
      <c r="AB169" s="33">
        <f ca="1">Z169/0.9/(X145-X146)/$N$3*1000</f>
        <v>2.3235515268008546</v>
      </c>
      <c r="AC169" s="29"/>
      <c r="AD169" s="21"/>
      <c r="AE169" s="29"/>
      <c r="AF169" s="29"/>
      <c r="AG169" s="29"/>
      <c r="AH169" s="29"/>
      <c r="AI169" s="29"/>
      <c r="AJ169" s="29"/>
      <c r="AK169" s="39">
        <f>AL145</f>
        <v>1</v>
      </c>
      <c r="AM169" s="8" t="s">
        <v>66</v>
      </c>
      <c r="AN169" s="29">
        <f ca="1">AY164</f>
        <v>13.425614626324595</v>
      </c>
      <c r="AO169" s="29">
        <f t="shared" ref="AO169:AP169" ca="1" si="569">AZ164</f>
        <v>16.194216889300414</v>
      </c>
      <c r="AP169" s="29">
        <f t="shared" ca="1" si="569"/>
        <v>8.5878634386831365</v>
      </c>
      <c r="AQ169" s="30"/>
      <c r="AR169" s="29">
        <f ca="1">MAX(AN169:AP169)</f>
        <v>16.194216889300414</v>
      </c>
      <c r="AS169" s="31"/>
      <c r="AT169" s="33">
        <f ca="1">AR169/0.9/(AP145-AP146)/$N$3*1000</f>
        <v>2.5546432678594613</v>
      </c>
      <c r="AU169" s="29"/>
      <c r="AV169" s="21"/>
      <c r="AW169" s="29"/>
      <c r="AX169" s="29"/>
      <c r="AY169" s="29"/>
      <c r="AZ169" s="29"/>
      <c r="BA169" s="29"/>
      <c r="BB169" s="29"/>
      <c r="BC169" s="39">
        <f>BD145</f>
        <v>1</v>
      </c>
      <c r="BE169" s="8" t="s">
        <v>66</v>
      </c>
      <c r="BF169" s="29">
        <f ca="1">BQ164</f>
        <v>26.900699303501796</v>
      </c>
      <c r="BG169" s="29">
        <f t="shared" ref="BG169:BH169" ca="1" si="570">BR164</f>
        <v>89.625484374999999</v>
      </c>
      <c r="BH169" s="29">
        <f t="shared" ca="1" si="570"/>
        <v>127.41362812500003</v>
      </c>
      <c r="BI169" s="30"/>
      <c r="BJ169" s="29">
        <f ca="1">MAX(BF169:BH169)</f>
        <v>127.41362812500003</v>
      </c>
      <c r="BK169" s="31"/>
      <c r="BL169" s="33">
        <f ca="1">BJ169/0.9/(BH145-BH146)/$N$3*1000</f>
        <v>6.460567563657408</v>
      </c>
      <c r="BM169" s="29"/>
      <c r="BN169" s="21"/>
      <c r="BO169" s="29"/>
      <c r="BP169" s="29"/>
      <c r="BQ169" s="29"/>
      <c r="BR169" s="29"/>
      <c r="BS169" s="29"/>
      <c r="BT169" s="29"/>
      <c r="BU169" s="39">
        <f>BV145</f>
        <v>1</v>
      </c>
      <c r="BW169" s="8" t="s">
        <v>66</v>
      </c>
      <c r="BX169" s="29">
        <f ca="1">CI164</f>
        <v>44.253570222378002</v>
      </c>
      <c r="BY169" s="29">
        <f t="shared" ref="BY169:BZ169" ca="1" si="571">CJ164</f>
        <v>127.83515416666665</v>
      </c>
      <c r="BZ169" s="29">
        <f t="shared" ca="1" si="571"/>
        <v>126.06852083333334</v>
      </c>
      <c r="CA169" s="30"/>
      <c r="CB169" s="29">
        <f ca="1">MAX(BX169:BZ169)</f>
        <v>127.83515416666665</v>
      </c>
      <c r="CC169" s="31"/>
      <c r="CD169" s="33">
        <f ca="1">CB169/0.9/(BZ145-BZ146)/$N$3*1000</f>
        <v>6.4819412386096396</v>
      </c>
      <c r="CE169" s="29"/>
      <c r="CF169" s="21"/>
      <c r="CG169" s="29"/>
      <c r="CH169" s="29"/>
      <c r="CI169" s="29"/>
      <c r="CJ169" s="29"/>
      <c r="CK169" s="29"/>
      <c r="CL169" s="29"/>
      <c r="CM169" s="39">
        <f>CN145</f>
        <v>1</v>
      </c>
      <c r="CO169" s="8" t="s">
        <v>66</v>
      </c>
      <c r="CP169" s="29">
        <f ca="1">DA164</f>
        <v>42.190704268844186</v>
      </c>
      <c r="CQ169" s="29">
        <f t="shared" ref="CQ169:CR169" ca="1" si="572">DB164</f>
        <v>119.9490763888889</v>
      </c>
      <c r="CR169" s="29">
        <f t="shared" ca="1" si="572"/>
        <v>98.25173749999999</v>
      </c>
      <c r="CS169" s="30"/>
      <c r="CT169" s="29">
        <f ca="1">MAX(CP169:CR169)</f>
        <v>119.9490763888889</v>
      </c>
      <c r="CU169" s="31"/>
      <c r="CV169" s="33">
        <f ca="1">CT169/0.9/(CR145-CR146)/$N$3*1000</f>
        <v>6.0820739791544183</v>
      </c>
      <c r="CW169" s="29"/>
      <c r="CX169" s="21"/>
      <c r="CY169" s="29"/>
      <c r="CZ169" s="29"/>
      <c r="DA169" s="29"/>
      <c r="DB169" s="29"/>
      <c r="DC169" s="29"/>
      <c r="DD169" s="29"/>
      <c r="DE169" s="39">
        <f>DF145</f>
        <v>1</v>
      </c>
      <c r="DG169" s="8" t="s">
        <v>66</v>
      </c>
      <c r="DH169" s="29">
        <f ca="1">DS164</f>
        <v>42.190704268844186</v>
      </c>
      <c r="DI169" s="29">
        <f t="shared" ref="DI169:DJ169" ca="1" si="573">DT164</f>
        <v>119.9490763888889</v>
      </c>
      <c r="DJ169" s="29">
        <f t="shared" ca="1" si="573"/>
        <v>91.864170833333361</v>
      </c>
      <c r="DK169" s="30"/>
      <c r="DL169" s="29">
        <f ca="1">MAX(DH169:DJ169)</f>
        <v>119.9490763888889</v>
      </c>
      <c r="DM169" s="31"/>
      <c r="DN169" s="33">
        <f ca="1">DL169/0.9/(DJ145-DJ146)/$N$3*1000</f>
        <v>6.0820739791544183</v>
      </c>
      <c r="DO169" s="29"/>
      <c r="DP169" s="21"/>
      <c r="DQ169" s="29"/>
      <c r="DR169" s="29"/>
      <c r="DS169" s="29"/>
      <c r="DT169" s="29"/>
      <c r="DU169" s="29"/>
      <c r="DV169" s="29"/>
    </row>
    <row r="170" spans="1:126" x14ac:dyDescent="0.3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41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41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41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41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41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41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</row>
    <row r="171" spans="1:126" x14ac:dyDescent="0.35">
      <c r="S171" s="37"/>
      <c r="AK171" s="37"/>
      <c r="BC171" s="37"/>
      <c r="BU171" s="37"/>
      <c r="CM171" s="37"/>
      <c r="DE171" s="37"/>
    </row>
    <row r="172" spans="1:126" x14ac:dyDescent="0.35">
      <c r="A172" s="2" t="s">
        <v>44</v>
      </c>
      <c r="B172" s="19" t="str">
        <f ca="1">A$7</f>
        <v>14-15</v>
      </c>
      <c r="D172" s="2" t="s">
        <v>24</v>
      </c>
      <c r="E172" s="8" t="s">
        <v>56</v>
      </c>
      <c r="F172" s="9">
        <v>60</v>
      </c>
      <c r="G172" s="2" t="s">
        <v>25</v>
      </c>
      <c r="H172" s="2" t="s">
        <v>26</v>
      </c>
      <c r="N172" s="2" t="s">
        <v>54</v>
      </c>
      <c r="O172" s="8"/>
      <c r="P172" s="48">
        <f ca="1">ROUND(ABS(IF($C$2&lt;=$C$3,(F179-F180)/F181,(G179-G180)/G181)),2)</f>
        <v>4.7</v>
      </c>
      <c r="Q172" s="2" t="s">
        <v>25</v>
      </c>
      <c r="S172" s="38" t="s">
        <v>44</v>
      </c>
      <c r="T172" s="19" t="str">
        <f ca="1">S$7</f>
        <v>15-16</v>
      </c>
      <c r="V172" s="2" t="s">
        <v>24</v>
      </c>
      <c r="W172" s="8" t="s">
        <v>56</v>
      </c>
      <c r="X172" s="9">
        <v>60</v>
      </c>
      <c r="Y172" s="2" t="s">
        <v>25</v>
      </c>
      <c r="Z172" s="2" t="s">
        <v>26</v>
      </c>
      <c r="AF172" s="2" t="s">
        <v>54</v>
      </c>
      <c r="AG172" s="8"/>
      <c r="AH172" s="48">
        <f ca="1">ROUND(ABS(IF($C$2&lt;=$C$3,(X179-X180)/X181,(Y179-Y180)/Y181)),2)</f>
        <v>3.8</v>
      </c>
      <c r="AI172" s="2" t="s">
        <v>25</v>
      </c>
      <c r="AK172" s="38" t="s">
        <v>44</v>
      </c>
      <c r="AL172" s="19" t="str">
        <f ca="1">AK$7</f>
        <v>16-17</v>
      </c>
      <c r="AN172" s="2" t="s">
        <v>24</v>
      </c>
      <c r="AO172" s="8" t="s">
        <v>56</v>
      </c>
      <c r="AP172" s="9">
        <v>60</v>
      </c>
      <c r="AQ172" s="2" t="s">
        <v>25</v>
      </c>
      <c r="AR172" s="2" t="s">
        <v>26</v>
      </c>
      <c r="AX172" s="2" t="s">
        <v>54</v>
      </c>
      <c r="AY172" s="8"/>
      <c r="AZ172" s="48">
        <f ca="1">ROUND(ABS(IF($C$2&lt;=$C$3,(AP179-AP180)/AP181,(AQ179-AQ180)/AQ181)),2)</f>
        <v>3</v>
      </c>
      <c r="BA172" s="2" t="s">
        <v>25</v>
      </c>
      <c r="BC172" s="38" t="s">
        <v>44</v>
      </c>
      <c r="BD172" s="19" t="str">
        <f ca="1">BC$7</f>
        <v>17-18</v>
      </c>
      <c r="BF172" s="2" t="s">
        <v>24</v>
      </c>
      <c r="BG172" s="8" t="s">
        <v>56</v>
      </c>
      <c r="BH172" s="9">
        <v>30</v>
      </c>
      <c r="BI172" s="2" t="s">
        <v>25</v>
      </c>
      <c r="BJ172" s="2" t="s">
        <v>26</v>
      </c>
      <c r="BP172" s="2" t="s">
        <v>54</v>
      </c>
      <c r="BQ172" s="8"/>
      <c r="BR172" s="48">
        <f ca="1">ROUND(ABS(IF($C$2&lt;=$C$3,(BH179-BH180)/BH181,(BI179-BI180)/BI181)),2)</f>
        <v>3.2</v>
      </c>
      <c r="BS172" s="2" t="s">
        <v>25</v>
      </c>
      <c r="BU172" s="38" t="s">
        <v>44</v>
      </c>
      <c r="BV172" s="19" t="str">
        <f ca="1">BU$7</f>
        <v>18-19</v>
      </c>
      <c r="BX172" s="2" t="s">
        <v>24</v>
      </c>
      <c r="BY172" s="8" t="s">
        <v>56</v>
      </c>
      <c r="BZ172" s="9">
        <v>30</v>
      </c>
      <c r="CA172" s="2" t="s">
        <v>25</v>
      </c>
      <c r="CB172" s="2" t="s">
        <v>26</v>
      </c>
      <c r="CH172" s="2" t="s">
        <v>54</v>
      </c>
      <c r="CI172" s="8"/>
      <c r="CJ172" s="48">
        <f ca="1">ROUND(ABS(IF($C$2&lt;=$C$3,(BZ179-BZ180)/BZ181,(CA179-CA180)/CA181)),2)</f>
        <v>4.2</v>
      </c>
      <c r="CK172" s="2" t="s">
        <v>25</v>
      </c>
      <c r="CM172" s="38" t="s">
        <v>44</v>
      </c>
      <c r="CN172" s="19" t="str">
        <f ca="1">CM$7</f>
        <v>19-20</v>
      </c>
      <c r="CP172" s="2" t="s">
        <v>24</v>
      </c>
      <c r="CQ172" s="8" t="s">
        <v>56</v>
      </c>
      <c r="CR172" s="9">
        <v>30</v>
      </c>
      <c r="CS172" s="2" t="s">
        <v>25</v>
      </c>
      <c r="CT172" s="2" t="s">
        <v>26</v>
      </c>
      <c r="CZ172" s="2" t="s">
        <v>54</v>
      </c>
      <c r="DA172" s="8"/>
      <c r="DB172" s="48">
        <f ca="1">ROUND(ABS(IF($C$2&lt;=$C$3,(CR179-CR180)/CR181,(CS179-CS180)/CS181)),2)</f>
        <v>3.6</v>
      </c>
      <c r="DC172" s="2" t="s">
        <v>25</v>
      </c>
      <c r="DE172" s="38" t="s">
        <v>44</v>
      </c>
      <c r="DF172" s="19" t="str">
        <f ca="1">DE$7</f>
        <v>-</v>
      </c>
      <c r="DH172" s="2" t="s">
        <v>24</v>
      </c>
      <c r="DI172" s="8" t="s">
        <v>56</v>
      </c>
      <c r="DJ172" s="9">
        <v>30</v>
      </c>
      <c r="DK172" s="2" t="s">
        <v>25</v>
      </c>
      <c r="DL172" s="2" t="s">
        <v>26</v>
      </c>
      <c r="DR172" s="2" t="s">
        <v>54</v>
      </c>
      <c r="DS172" s="8"/>
      <c r="DT172" s="48">
        <f ca="1">ROUND(ABS(IF($C$2&lt;=$C$3,(DJ179-DJ180)/DJ181,(DK179-DK180)/DK181)),2)</f>
        <v>3.6</v>
      </c>
      <c r="DU172" s="2" t="s">
        <v>25</v>
      </c>
    </row>
    <row r="173" spans="1:126" x14ac:dyDescent="0.35">
      <c r="A173" s="2" t="s">
        <v>68</v>
      </c>
      <c r="B173" s="19">
        <f>MAX(1,B145-1)</f>
        <v>1</v>
      </c>
      <c r="E173" s="8" t="s">
        <v>57</v>
      </c>
      <c r="F173" s="9">
        <v>22</v>
      </c>
      <c r="G173" s="2" t="s">
        <v>25</v>
      </c>
      <c r="H173" s="2" t="s">
        <v>27</v>
      </c>
      <c r="O173" s="8" t="s">
        <v>32</v>
      </c>
      <c r="P173" s="19">
        <f ca="1">ROUND(ABS((D181-D182)/P172),2)</f>
        <v>12.11</v>
      </c>
      <c r="Q173" s="17" t="s">
        <v>55</v>
      </c>
      <c r="S173" s="38" t="s">
        <v>68</v>
      </c>
      <c r="T173" s="19">
        <f>MAX(1,T145-1)</f>
        <v>1</v>
      </c>
      <c r="W173" s="8" t="s">
        <v>57</v>
      </c>
      <c r="X173" s="9">
        <v>22</v>
      </c>
      <c r="Y173" s="2" t="s">
        <v>25</v>
      </c>
      <c r="Z173" s="2" t="s">
        <v>27</v>
      </c>
      <c r="AG173" s="8" t="s">
        <v>32</v>
      </c>
      <c r="AH173" s="19">
        <f ca="1">ROUND(ABS((V181-V182)/AH172),2)</f>
        <v>12.11</v>
      </c>
      <c r="AI173" s="17" t="s">
        <v>55</v>
      </c>
      <c r="AK173" s="38" t="s">
        <v>68</v>
      </c>
      <c r="AL173" s="19">
        <f>MAX(1,AL145-1)</f>
        <v>1</v>
      </c>
      <c r="AO173" s="8" t="s">
        <v>57</v>
      </c>
      <c r="AP173" s="9">
        <v>22</v>
      </c>
      <c r="AQ173" s="2" t="s">
        <v>25</v>
      </c>
      <c r="AR173" s="2" t="s">
        <v>27</v>
      </c>
      <c r="AY173" s="8" t="s">
        <v>32</v>
      </c>
      <c r="AZ173" s="19">
        <f ca="1">ROUND(ABS((AN181-AN182)/AZ172),2)</f>
        <v>35.86</v>
      </c>
      <c r="BA173" s="17" t="s">
        <v>55</v>
      </c>
      <c r="BC173" s="38" t="s">
        <v>68</v>
      </c>
      <c r="BD173" s="19">
        <f>MAX(1,BD145-1)</f>
        <v>1</v>
      </c>
      <c r="BG173" s="8" t="s">
        <v>57</v>
      </c>
      <c r="BH173" s="9">
        <v>60</v>
      </c>
      <c r="BI173" s="2" t="s">
        <v>25</v>
      </c>
      <c r="BJ173" s="2" t="s">
        <v>27</v>
      </c>
      <c r="BQ173" s="8" t="s">
        <v>32</v>
      </c>
      <c r="BR173" s="19">
        <f ca="1">ROUND(ABS((BF181-BF182)/BR172),2)</f>
        <v>57.06</v>
      </c>
      <c r="BS173" s="17" t="s">
        <v>55</v>
      </c>
      <c r="BU173" s="38" t="s">
        <v>68</v>
      </c>
      <c r="BV173" s="19">
        <f>MAX(1,BV145-1)</f>
        <v>1</v>
      </c>
      <c r="BY173" s="8" t="s">
        <v>57</v>
      </c>
      <c r="BZ173" s="9">
        <v>60</v>
      </c>
      <c r="CA173" s="2" t="s">
        <v>25</v>
      </c>
      <c r="CB173" s="2" t="s">
        <v>27</v>
      </c>
      <c r="CI173" s="8" t="s">
        <v>32</v>
      </c>
      <c r="CJ173" s="19">
        <f ca="1">ROUND(ABS((BX181-BX182)/CJ172),2)</f>
        <v>57.06</v>
      </c>
      <c r="CK173" s="17" t="s">
        <v>55</v>
      </c>
      <c r="CM173" s="38" t="s">
        <v>68</v>
      </c>
      <c r="CN173" s="19">
        <f>MAX(1,CN145-1)</f>
        <v>1</v>
      </c>
      <c r="CQ173" s="8" t="s">
        <v>57</v>
      </c>
      <c r="CR173" s="9">
        <v>60</v>
      </c>
      <c r="CS173" s="2" t="s">
        <v>25</v>
      </c>
      <c r="CT173" s="2" t="s">
        <v>27</v>
      </c>
      <c r="DA173" s="8" t="s">
        <v>32</v>
      </c>
      <c r="DB173" s="19">
        <f ca="1">ROUND(ABS((CP181-CP182)/DB172),2)</f>
        <v>57.06</v>
      </c>
      <c r="DC173" s="17" t="s">
        <v>55</v>
      </c>
      <c r="DE173" s="38" t="s">
        <v>68</v>
      </c>
      <c r="DF173" s="19">
        <f>MAX(1,DF145-1)</f>
        <v>1</v>
      </c>
      <c r="DI173" s="8" t="s">
        <v>57</v>
      </c>
      <c r="DJ173" s="9">
        <v>60</v>
      </c>
      <c r="DK173" s="2" t="s">
        <v>25</v>
      </c>
      <c r="DL173" s="2" t="s">
        <v>27</v>
      </c>
      <c r="DS173" s="8" t="s">
        <v>32</v>
      </c>
      <c r="DT173" s="19">
        <f ca="1">ROUND(ABS((DH181-DH182)/DT172),2)</f>
        <v>57.06</v>
      </c>
      <c r="DU173" s="17" t="s">
        <v>55</v>
      </c>
    </row>
    <row r="174" spans="1:126" x14ac:dyDescent="0.35">
      <c r="B174" s="25" t="str">
        <f>IF(B173=B145,"duplicato","")</f>
        <v>duplicato</v>
      </c>
      <c r="E174" s="8" t="s">
        <v>28</v>
      </c>
      <c r="F174" s="42">
        <f>$N$4</f>
        <v>4</v>
      </c>
      <c r="G174" s="2" t="s">
        <v>25</v>
      </c>
      <c r="H174" s="2" t="s">
        <v>29</v>
      </c>
      <c r="O174" s="8" t="s">
        <v>33</v>
      </c>
      <c r="P174" s="19">
        <f ca="1">ROUND(ABS((E181-E182)/P172),2)</f>
        <v>7.42</v>
      </c>
      <c r="Q174" s="17" t="s">
        <v>55</v>
      </c>
      <c r="S174" s="38"/>
      <c r="T174" s="25" t="str">
        <f>IF(T173=T145,"duplicato","")</f>
        <v>duplicato</v>
      </c>
      <c r="W174" s="8" t="s">
        <v>28</v>
      </c>
      <c r="X174" s="42">
        <f>$N$4</f>
        <v>4</v>
      </c>
      <c r="Y174" s="2" t="s">
        <v>25</v>
      </c>
      <c r="Z174" s="2" t="s">
        <v>29</v>
      </c>
      <c r="AG174" s="8" t="s">
        <v>33</v>
      </c>
      <c r="AH174" s="19">
        <f ca="1">ROUND(ABS((W181-W182)/AH172),2)</f>
        <v>7.42</v>
      </c>
      <c r="AI174" s="17" t="s">
        <v>55</v>
      </c>
      <c r="AK174" s="38"/>
      <c r="AL174" s="25" t="str">
        <f>IF(AL173=AL145,"duplicato","")</f>
        <v>duplicato</v>
      </c>
      <c r="AO174" s="8" t="s">
        <v>28</v>
      </c>
      <c r="AP174" s="42">
        <f>$N$4</f>
        <v>4</v>
      </c>
      <c r="AQ174" s="2" t="s">
        <v>25</v>
      </c>
      <c r="AR174" s="2" t="s">
        <v>29</v>
      </c>
      <c r="AY174" s="8" t="s">
        <v>33</v>
      </c>
      <c r="AZ174" s="19">
        <f ca="1">ROUND(ABS((AO181-AO182)/AZ172),2)</f>
        <v>21.6</v>
      </c>
      <c r="BA174" s="17" t="s">
        <v>55</v>
      </c>
      <c r="BC174" s="38"/>
      <c r="BD174" s="25" t="str">
        <f>IF(BD173=BD145,"duplicato","")</f>
        <v>duplicato</v>
      </c>
      <c r="BG174" s="8" t="s">
        <v>28</v>
      </c>
      <c r="BH174" s="42">
        <f>$N$4</f>
        <v>4</v>
      </c>
      <c r="BI174" s="2" t="s">
        <v>25</v>
      </c>
      <c r="BJ174" s="2" t="s">
        <v>29</v>
      </c>
      <c r="BQ174" s="8" t="s">
        <v>33</v>
      </c>
      <c r="BR174" s="19">
        <f ca="1">ROUND(ABS((BG181-BG182)/BR172),2)</f>
        <v>34.130000000000003</v>
      </c>
      <c r="BS174" s="17" t="s">
        <v>55</v>
      </c>
      <c r="BU174" s="38"/>
      <c r="BV174" s="25" t="str">
        <f>IF(BV173=BV145,"duplicato","")</f>
        <v>duplicato</v>
      </c>
      <c r="BY174" s="8" t="s">
        <v>28</v>
      </c>
      <c r="BZ174" s="42">
        <f>$N$4</f>
        <v>4</v>
      </c>
      <c r="CA174" s="2" t="s">
        <v>25</v>
      </c>
      <c r="CB174" s="2" t="s">
        <v>29</v>
      </c>
      <c r="CI174" s="8" t="s">
        <v>33</v>
      </c>
      <c r="CJ174" s="19">
        <f ca="1">ROUND(ABS((BY181-BY182)/CJ172),2)</f>
        <v>34.130000000000003</v>
      </c>
      <c r="CK174" s="17" t="s">
        <v>55</v>
      </c>
      <c r="CM174" s="38"/>
      <c r="CN174" s="25" t="str">
        <f>IF(CN173=CN145,"duplicato","")</f>
        <v>duplicato</v>
      </c>
      <c r="CQ174" s="8" t="s">
        <v>28</v>
      </c>
      <c r="CR174" s="42">
        <f>$N$4</f>
        <v>4</v>
      </c>
      <c r="CS174" s="2" t="s">
        <v>25</v>
      </c>
      <c r="CT174" s="2" t="s">
        <v>29</v>
      </c>
      <c r="DA174" s="8" t="s">
        <v>33</v>
      </c>
      <c r="DB174" s="19">
        <f ca="1">ROUND(ABS((CQ181-CQ182)/DB172),2)</f>
        <v>34.130000000000003</v>
      </c>
      <c r="DC174" s="17" t="s">
        <v>55</v>
      </c>
      <c r="DE174" s="38"/>
      <c r="DF174" s="25" t="str">
        <f>IF(DF173=DF145,"duplicato","")</f>
        <v>duplicato</v>
      </c>
      <c r="DI174" s="8" t="s">
        <v>28</v>
      </c>
      <c r="DJ174" s="42">
        <f>$N$4</f>
        <v>4</v>
      </c>
      <c r="DK174" s="2" t="s">
        <v>25</v>
      </c>
      <c r="DL174" s="2" t="s">
        <v>29</v>
      </c>
      <c r="DS174" s="8" t="s">
        <v>33</v>
      </c>
      <c r="DT174" s="19">
        <f ca="1">ROUND(ABS((DI181-DI182)/DT172),2)</f>
        <v>34.130000000000003</v>
      </c>
      <c r="DU174" s="17" t="s">
        <v>55</v>
      </c>
    </row>
    <row r="175" spans="1:126" x14ac:dyDescent="0.35">
      <c r="E175" s="8" t="s">
        <v>47</v>
      </c>
      <c r="F175" s="9">
        <v>15</v>
      </c>
      <c r="G175" s="2" t="s">
        <v>25</v>
      </c>
      <c r="H175" s="2" t="s">
        <v>49</v>
      </c>
      <c r="S175" s="38"/>
      <c r="W175" s="8" t="s">
        <v>47</v>
      </c>
      <c r="X175" s="9">
        <v>15</v>
      </c>
      <c r="Y175" s="2" t="s">
        <v>25</v>
      </c>
      <c r="Z175" s="2" t="s">
        <v>49</v>
      </c>
      <c r="AK175" s="38"/>
      <c r="AO175" s="8" t="s">
        <v>47</v>
      </c>
      <c r="AP175" s="9">
        <v>15</v>
      </c>
      <c r="AQ175" s="2" t="s">
        <v>25</v>
      </c>
      <c r="AR175" s="2" t="s">
        <v>49</v>
      </c>
      <c r="BC175" s="38"/>
      <c r="BG175" s="8" t="s">
        <v>47</v>
      </c>
      <c r="BH175" s="9">
        <v>15</v>
      </c>
      <c r="BI175" s="2" t="s">
        <v>25</v>
      </c>
      <c r="BJ175" s="2" t="s">
        <v>49</v>
      </c>
      <c r="BU175" s="38"/>
      <c r="BY175" s="8" t="s">
        <v>47</v>
      </c>
      <c r="BZ175" s="9">
        <v>35</v>
      </c>
      <c r="CA175" s="2" t="s">
        <v>25</v>
      </c>
      <c r="CB175" s="2" t="s">
        <v>49</v>
      </c>
      <c r="CM175" s="38"/>
      <c r="CQ175" s="8" t="s">
        <v>47</v>
      </c>
      <c r="CR175" s="9">
        <v>35</v>
      </c>
      <c r="CS175" s="2" t="s">
        <v>25</v>
      </c>
      <c r="CT175" s="2" t="s">
        <v>49</v>
      </c>
      <c r="DE175" s="38"/>
      <c r="DI175" s="8" t="s">
        <v>47</v>
      </c>
      <c r="DJ175" s="9">
        <v>35</v>
      </c>
      <c r="DK175" s="2" t="s">
        <v>25</v>
      </c>
      <c r="DL175" s="2" t="s">
        <v>49</v>
      </c>
    </row>
    <row r="176" spans="1:126" x14ac:dyDescent="0.35">
      <c r="E176" s="8" t="s">
        <v>48</v>
      </c>
      <c r="F176" s="9">
        <v>15</v>
      </c>
      <c r="G176" s="2" t="s">
        <v>25</v>
      </c>
      <c r="H176" s="2" t="s">
        <v>50</v>
      </c>
      <c r="S176" s="38"/>
      <c r="W176" s="8" t="s">
        <v>48</v>
      </c>
      <c r="X176" s="9">
        <v>15</v>
      </c>
      <c r="Y176" s="2" t="s">
        <v>25</v>
      </c>
      <c r="Z176" s="2" t="s">
        <v>50</v>
      </c>
      <c r="AK176" s="38"/>
      <c r="AO176" s="8" t="s">
        <v>48</v>
      </c>
      <c r="AP176" s="9">
        <v>15</v>
      </c>
      <c r="AQ176" s="2" t="s">
        <v>25</v>
      </c>
      <c r="AR176" s="2" t="s">
        <v>50</v>
      </c>
      <c r="BC176" s="38"/>
      <c r="BG176" s="8" t="s">
        <v>48</v>
      </c>
      <c r="BH176" s="9">
        <v>35</v>
      </c>
      <c r="BI176" s="2" t="s">
        <v>25</v>
      </c>
      <c r="BJ176" s="2" t="s">
        <v>50</v>
      </c>
      <c r="BU176" s="38"/>
      <c r="BY176" s="8" t="s">
        <v>48</v>
      </c>
      <c r="BZ176" s="9">
        <v>35</v>
      </c>
      <c r="CA176" s="2" t="s">
        <v>25</v>
      </c>
      <c r="CB176" s="2" t="s">
        <v>50</v>
      </c>
      <c r="CM176" s="38"/>
      <c r="CQ176" s="8" t="s">
        <v>48</v>
      </c>
      <c r="CR176" s="9">
        <v>15</v>
      </c>
      <c r="CS176" s="2" t="s">
        <v>25</v>
      </c>
      <c r="CT176" s="2" t="s">
        <v>50</v>
      </c>
      <c r="DE176" s="38"/>
      <c r="DI176" s="8" t="s">
        <v>48</v>
      </c>
      <c r="DJ176" s="9">
        <v>35</v>
      </c>
      <c r="DK176" s="2" t="s">
        <v>25</v>
      </c>
      <c r="DL176" s="2" t="s">
        <v>50</v>
      </c>
    </row>
    <row r="177" spans="1:125" x14ac:dyDescent="0.35">
      <c r="S177" s="38"/>
      <c r="AK177" s="38"/>
      <c r="BC177" s="38"/>
      <c r="BU177" s="38"/>
      <c r="CM177" s="38"/>
      <c r="DE177" s="38"/>
    </row>
    <row r="178" spans="1:125" x14ac:dyDescent="0.35">
      <c r="A178" s="2" t="s">
        <v>30</v>
      </c>
      <c r="D178" s="20" t="s">
        <v>32</v>
      </c>
      <c r="E178" s="20" t="s">
        <v>33</v>
      </c>
      <c r="F178" s="20" t="s">
        <v>34</v>
      </c>
      <c r="G178" s="20" t="s">
        <v>35</v>
      </c>
      <c r="H178" s="20" t="s">
        <v>36</v>
      </c>
      <c r="I178" s="20" t="s">
        <v>37</v>
      </c>
      <c r="J178" s="23" t="s">
        <v>39</v>
      </c>
      <c r="K178" s="23" t="s">
        <v>40</v>
      </c>
      <c r="L178" s="23" t="s">
        <v>41</v>
      </c>
      <c r="M178" s="23" t="s">
        <v>42</v>
      </c>
      <c r="N178" s="23" t="s">
        <v>53</v>
      </c>
      <c r="O178" s="20" t="s">
        <v>32</v>
      </c>
      <c r="P178" s="23" t="s">
        <v>51</v>
      </c>
      <c r="Q178" s="23" t="s">
        <v>52</v>
      </c>
      <c r="S178" s="38" t="s">
        <v>30</v>
      </c>
      <c r="V178" s="20" t="s">
        <v>32</v>
      </c>
      <c r="W178" s="20" t="s">
        <v>33</v>
      </c>
      <c r="X178" s="20" t="s">
        <v>34</v>
      </c>
      <c r="Y178" s="20" t="s">
        <v>35</v>
      </c>
      <c r="Z178" s="20" t="s">
        <v>36</v>
      </c>
      <c r="AA178" s="20" t="s">
        <v>37</v>
      </c>
      <c r="AB178" s="23" t="s">
        <v>39</v>
      </c>
      <c r="AC178" s="23" t="s">
        <v>40</v>
      </c>
      <c r="AD178" s="23" t="s">
        <v>41</v>
      </c>
      <c r="AE178" s="23" t="s">
        <v>42</v>
      </c>
      <c r="AF178" s="23" t="s">
        <v>53</v>
      </c>
      <c r="AG178" s="20" t="s">
        <v>32</v>
      </c>
      <c r="AH178" s="23" t="s">
        <v>51</v>
      </c>
      <c r="AI178" s="23" t="s">
        <v>52</v>
      </c>
      <c r="AK178" s="38" t="s">
        <v>30</v>
      </c>
      <c r="AN178" s="20" t="s">
        <v>32</v>
      </c>
      <c r="AO178" s="20" t="s">
        <v>33</v>
      </c>
      <c r="AP178" s="20" t="s">
        <v>34</v>
      </c>
      <c r="AQ178" s="20" t="s">
        <v>35</v>
      </c>
      <c r="AR178" s="20" t="s">
        <v>36</v>
      </c>
      <c r="AS178" s="20" t="s">
        <v>37</v>
      </c>
      <c r="AT178" s="23" t="s">
        <v>39</v>
      </c>
      <c r="AU178" s="23" t="s">
        <v>40</v>
      </c>
      <c r="AV178" s="23" t="s">
        <v>41</v>
      </c>
      <c r="AW178" s="23" t="s">
        <v>42</v>
      </c>
      <c r="AX178" s="23" t="s">
        <v>53</v>
      </c>
      <c r="AY178" s="20" t="s">
        <v>32</v>
      </c>
      <c r="AZ178" s="23" t="s">
        <v>51</v>
      </c>
      <c r="BA178" s="23" t="s">
        <v>52</v>
      </c>
      <c r="BC178" s="38" t="s">
        <v>30</v>
      </c>
      <c r="BF178" s="20" t="s">
        <v>32</v>
      </c>
      <c r="BG178" s="20" t="s">
        <v>33</v>
      </c>
      <c r="BH178" s="20" t="s">
        <v>34</v>
      </c>
      <c r="BI178" s="20" t="s">
        <v>35</v>
      </c>
      <c r="BJ178" s="20" t="s">
        <v>36</v>
      </c>
      <c r="BK178" s="20" t="s">
        <v>37</v>
      </c>
      <c r="BL178" s="23" t="s">
        <v>39</v>
      </c>
      <c r="BM178" s="23" t="s">
        <v>40</v>
      </c>
      <c r="BN178" s="23" t="s">
        <v>41</v>
      </c>
      <c r="BO178" s="23" t="s">
        <v>42</v>
      </c>
      <c r="BP178" s="23" t="s">
        <v>53</v>
      </c>
      <c r="BQ178" s="20" t="s">
        <v>32</v>
      </c>
      <c r="BR178" s="23" t="s">
        <v>51</v>
      </c>
      <c r="BS178" s="23" t="s">
        <v>52</v>
      </c>
      <c r="BU178" s="38" t="s">
        <v>30</v>
      </c>
      <c r="BX178" s="20" t="s">
        <v>32</v>
      </c>
      <c r="BY178" s="20" t="s">
        <v>33</v>
      </c>
      <c r="BZ178" s="20" t="s">
        <v>34</v>
      </c>
      <c r="CA178" s="20" t="s">
        <v>35</v>
      </c>
      <c r="CB178" s="20" t="s">
        <v>36</v>
      </c>
      <c r="CC178" s="20" t="s">
        <v>37</v>
      </c>
      <c r="CD178" s="23" t="s">
        <v>39</v>
      </c>
      <c r="CE178" s="23" t="s">
        <v>40</v>
      </c>
      <c r="CF178" s="23" t="s">
        <v>41</v>
      </c>
      <c r="CG178" s="23" t="s">
        <v>42</v>
      </c>
      <c r="CH178" s="23" t="s">
        <v>53</v>
      </c>
      <c r="CI178" s="20" t="s">
        <v>32</v>
      </c>
      <c r="CJ178" s="23" t="s">
        <v>51</v>
      </c>
      <c r="CK178" s="23" t="s">
        <v>52</v>
      </c>
      <c r="CM178" s="38" t="s">
        <v>30</v>
      </c>
      <c r="CP178" s="20" t="s">
        <v>32</v>
      </c>
      <c r="CQ178" s="20" t="s">
        <v>33</v>
      </c>
      <c r="CR178" s="20" t="s">
        <v>34</v>
      </c>
      <c r="CS178" s="20" t="s">
        <v>35</v>
      </c>
      <c r="CT178" s="20" t="s">
        <v>36</v>
      </c>
      <c r="CU178" s="20" t="s">
        <v>37</v>
      </c>
      <c r="CV178" s="23" t="s">
        <v>39</v>
      </c>
      <c r="CW178" s="23" t="s">
        <v>40</v>
      </c>
      <c r="CX178" s="23" t="s">
        <v>41</v>
      </c>
      <c r="CY178" s="23" t="s">
        <v>42</v>
      </c>
      <c r="CZ178" s="23" t="s">
        <v>53</v>
      </c>
      <c r="DA178" s="20" t="s">
        <v>32</v>
      </c>
      <c r="DB178" s="23" t="s">
        <v>51</v>
      </c>
      <c r="DC178" s="23" t="s">
        <v>52</v>
      </c>
      <c r="DE178" s="38" t="s">
        <v>30</v>
      </c>
      <c r="DH178" s="20" t="s">
        <v>32</v>
      </c>
      <c r="DI178" s="20" t="s">
        <v>33</v>
      </c>
      <c r="DJ178" s="20" t="s">
        <v>34</v>
      </c>
      <c r="DK178" s="20" t="s">
        <v>35</v>
      </c>
      <c r="DL178" s="20" t="s">
        <v>36</v>
      </c>
      <c r="DM178" s="20" t="s">
        <v>37</v>
      </c>
      <c r="DN178" s="23" t="s">
        <v>39</v>
      </c>
      <c r="DO178" s="23" t="s">
        <v>40</v>
      </c>
      <c r="DP178" s="23" t="s">
        <v>41</v>
      </c>
      <c r="DQ178" s="23" t="s">
        <v>42</v>
      </c>
      <c r="DR178" s="23" t="s">
        <v>53</v>
      </c>
      <c r="DS178" s="20" t="s">
        <v>32</v>
      </c>
      <c r="DT178" s="23" t="s">
        <v>51</v>
      </c>
      <c r="DU178" s="23" t="s">
        <v>52</v>
      </c>
    </row>
    <row r="179" spans="1:125" x14ac:dyDescent="0.35">
      <c r="A179" s="8" t="s">
        <v>31</v>
      </c>
      <c r="B179" s="8">
        <f>($H$2-B173)*4+1</f>
        <v>17</v>
      </c>
      <c r="C179" s="8" t="s">
        <v>11</v>
      </c>
      <c r="D179" s="6">
        <f ca="1">INDEX(E$7:E$30,B179,1)</f>
        <v>-20.584</v>
      </c>
      <c r="E179" s="6">
        <f ca="1">INDEX(F$7:F$30,B179,1)</f>
        <v>-12.612</v>
      </c>
      <c r="F179" s="6">
        <f ca="1">INDEX(G$7:G$30,B179,1)</f>
        <v>20.466999999999999</v>
      </c>
      <c r="G179" s="6">
        <f ca="1">INDEX(H$7:H$30,B179,1)</f>
        <v>2.4940000000000002</v>
      </c>
      <c r="H179" s="6">
        <f ca="1">INDEX(I$7:I$30,B179,1)</f>
        <v>0.3</v>
      </c>
      <c r="I179" s="6">
        <f ca="1">INDEX(J$7:J$30,B179,1)</f>
        <v>0.442</v>
      </c>
      <c r="J179" s="24">
        <f ca="1">(ABS(F179)+ABS(H179))*SIGN(F179)</f>
        <v>20.766999999999999</v>
      </c>
      <c r="K179" s="24">
        <f ca="1">(ABS(G179)+ABS(I179))*SIGN(G179)</f>
        <v>2.9360000000000004</v>
      </c>
      <c r="L179" s="24">
        <f ca="1">(ABS(J179)+0.3*ABS(K179))*SIGN(J179)</f>
        <v>21.6478</v>
      </c>
      <c r="M179" s="24">
        <f t="shared" ref="M179:M182" ca="1" si="574">(ABS(K179)+0.3*ABS(J179))*SIGN(K179)</f>
        <v>9.1661000000000001</v>
      </c>
      <c r="N179" s="24">
        <f ca="1">IF($C$2&lt;=$C$3,L179,M179)</f>
        <v>21.6478</v>
      </c>
      <c r="O179" s="48">
        <f ca="1">D179</f>
        <v>-20.584</v>
      </c>
      <c r="P179" s="48">
        <f ca="1">E179+N179</f>
        <v>9.0358000000000001</v>
      </c>
      <c r="Q179" s="48">
        <f ca="1">E179-N179</f>
        <v>-34.259799999999998</v>
      </c>
      <c r="S179" s="39" t="s">
        <v>31</v>
      </c>
      <c r="T179" s="8">
        <f>($H$2-T173)*4+1</f>
        <v>17</v>
      </c>
      <c r="U179" s="8" t="s">
        <v>11</v>
      </c>
      <c r="V179" s="6">
        <f ca="1">INDEX(W$7:W$30,T179,1)</f>
        <v>-14.974</v>
      </c>
      <c r="W179" s="6">
        <f ca="1">INDEX(X$7:X$30,T179,1)</f>
        <v>-9.18</v>
      </c>
      <c r="X179" s="6">
        <f ca="1">INDEX(Y$7:Y$30,T179,1)</f>
        <v>22.440999999999999</v>
      </c>
      <c r="Y179" s="6">
        <f ca="1">INDEX(Z$7:Z$30,T179,1)</f>
        <v>2.7330000000000001</v>
      </c>
      <c r="Z179" s="6">
        <f ca="1">INDEX(AA$7:AA$30,T179,1)</f>
        <v>0.32900000000000001</v>
      </c>
      <c r="AA179" s="6">
        <f ca="1">INDEX(AB$7:AB$30,T179,1)</f>
        <v>0.48399999999999999</v>
      </c>
      <c r="AB179" s="24">
        <f ca="1">(ABS(X179)+ABS(Z179))*SIGN(X179)</f>
        <v>22.77</v>
      </c>
      <c r="AC179" s="24">
        <f ca="1">(ABS(Y179)+ABS(AA179))*SIGN(Y179)</f>
        <v>3.2170000000000001</v>
      </c>
      <c r="AD179" s="24">
        <f ca="1">(ABS(AB179)+0.3*ABS(AC179))*SIGN(AB179)</f>
        <v>23.735099999999999</v>
      </c>
      <c r="AE179" s="24">
        <f t="shared" ref="AE179:AE182" ca="1" si="575">(ABS(AC179)+0.3*ABS(AB179))*SIGN(AC179)</f>
        <v>10.048</v>
      </c>
      <c r="AF179" s="24">
        <f ca="1">IF($C$2&lt;=$C$3,AD179,AE179)</f>
        <v>23.735099999999999</v>
      </c>
      <c r="AG179" s="48">
        <f ca="1">V179</f>
        <v>-14.974</v>
      </c>
      <c r="AH179" s="48">
        <f ca="1">W179+AF179</f>
        <v>14.555099999999999</v>
      </c>
      <c r="AI179" s="48">
        <f ca="1">W179-AF179</f>
        <v>-32.915099999999995</v>
      </c>
      <c r="AK179" s="39" t="s">
        <v>31</v>
      </c>
      <c r="AL179" s="8">
        <f>($H$2-AL173)*4+1</f>
        <v>17</v>
      </c>
      <c r="AM179" s="8" t="s">
        <v>11</v>
      </c>
      <c r="AN179" s="6">
        <f ca="1">INDEX(AO$7:AO$30,AL179,1)</f>
        <v>-25.815999999999999</v>
      </c>
      <c r="AO179" s="6">
        <f ca="1">INDEX(AP$7:AP$30,AL179,1)</f>
        <v>-15.557</v>
      </c>
      <c r="AP179" s="6">
        <f ca="1">INDEX(AQ$7:AQ$30,AL179,1)</f>
        <v>22.675000000000001</v>
      </c>
      <c r="AQ179" s="6">
        <f ca="1">INDEX(AR$7:AR$30,AL179,1)</f>
        <v>2.7559999999999998</v>
      </c>
      <c r="AR179" s="6">
        <f ca="1">INDEX(AS$7:AS$30,AL179,1)</f>
        <v>0.33100000000000002</v>
      </c>
      <c r="AS179" s="6">
        <f ca="1">INDEX(AT$7:AT$30,AL179,1)</f>
        <v>0.48699999999999999</v>
      </c>
      <c r="AT179" s="24">
        <f ca="1">(ABS(AP179)+ABS(AR179))*SIGN(AP179)</f>
        <v>23.006</v>
      </c>
      <c r="AU179" s="24">
        <f ca="1">(ABS(AQ179)+ABS(AS179))*SIGN(AQ179)</f>
        <v>3.2429999999999999</v>
      </c>
      <c r="AV179" s="24">
        <f ca="1">(ABS(AT179)+0.3*ABS(AU179))*SIGN(AT179)</f>
        <v>23.978899999999999</v>
      </c>
      <c r="AW179" s="24">
        <f t="shared" ref="AW179:AW182" ca="1" si="576">(ABS(AU179)+0.3*ABS(AT179))*SIGN(AU179)</f>
        <v>10.1448</v>
      </c>
      <c r="AX179" s="24">
        <f ca="1">IF($C$2&lt;=$C$3,AV179,AW179)</f>
        <v>23.978899999999999</v>
      </c>
      <c r="AY179" s="48">
        <f ca="1">AN179</f>
        <v>-25.815999999999999</v>
      </c>
      <c r="AZ179" s="48">
        <f ca="1">AO179+AX179</f>
        <v>8.4218999999999991</v>
      </c>
      <c r="BA179" s="48">
        <f ca="1">AO179-AX179</f>
        <v>-39.535899999999998</v>
      </c>
      <c r="BC179" s="39" t="s">
        <v>31</v>
      </c>
      <c r="BD179" s="8">
        <f>($H$2-BD173)*4+1</f>
        <v>17</v>
      </c>
      <c r="BE179" s="8" t="s">
        <v>11</v>
      </c>
      <c r="BF179" s="6">
        <f ca="1">INDEX(BG$7:BG$30,BD179,1)</f>
        <v>-39.970999999999997</v>
      </c>
      <c r="BG179" s="6">
        <f ca="1">INDEX(BH$7:BH$30,BD179,1)</f>
        <v>-23.917000000000002</v>
      </c>
      <c r="BH179" s="6">
        <f ca="1">INDEX(BI$7:BI$30,BD179,1)</f>
        <v>113.29600000000001</v>
      </c>
      <c r="BI179" s="6">
        <f ca="1">INDEX(BJ$7:BJ$30,BD179,1)</f>
        <v>13.804</v>
      </c>
      <c r="BJ179" s="6">
        <f ca="1">INDEX(BK$7:BK$30,BD179,1)</f>
        <v>1.6539999999999999</v>
      </c>
      <c r="BK179" s="6">
        <f ca="1">INDEX(BL$7:BL$30,BD179,1)</f>
        <v>2.4340000000000002</v>
      </c>
      <c r="BL179" s="24">
        <f ca="1">(ABS(BH179)+ABS(BJ179))*SIGN(BH179)</f>
        <v>114.95</v>
      </c>
      <c r="BM179" s="24">
        <f ca="1">(ABS(BI179)+ABS(BK179))*SIGN(BI179)</f>
        <v>16.238</v>
      </c>
      <c r="BN179" s="24">
        <f ca="1">(ABS(BL179)+0.3*ABS(BM179))*SIGN(BL179)</f>
        <v>119.8214</v>
      </c>
      <c r="BO179" s="24">
        <f t="shared" ref="BO179:BO182" ca="1" si="577">(ABS(BM179)+0.3*ABS(BL179))*SIGN(BM179)</f>
        <v>50.722999999999999</v>
      </c>
      <c r="BP179" s="24">
        <f ca="1">IF($C$2&lt;=$C$3,BN179,BO179)</f>
        <v>119.8214</v>
      </c>
      <c r="BQ179" s="48">
        <f ca="1">BF179</f>
        <v>-39.970999999999997</v>
      </c>
      <c r="BR179" s="48">
        <f ca="1">BG179+BP179</f>
        <v>95.904399999999995</v>
      </c>
      <c r="BS179" s="48">
        <f ca="1">BG179-BP179</f>
        <v>-143.73840000000001</v>
      </c>
      <c r="BU179" s="39" t="s">
        <v>31</v>
      </c>
      <c r="BV179" s="8">
        <f>($H$2-BV173)*4+1</f>
        <v>17</v>
      </c>
      <c r="BW179" s="8" t="s">
        <v>11</v>
      </c>
      <c r="BX179" s="6">
        <f ca="1">INDEX(BY$7:BY$30,BV179,1)</f>
        <v>-79.090999999999994</v>
      </c>
      <c r="BY179" s="6">
        <f ca="1">INDEX(BZ$7:BZ$30,BV179,1)</f>
        <v>-47.277000000000001</v>
      </c>
      <c r="BZ179" s="6">
        <f ca="1">INDEX(CA$7:CA$30,BV179,1)</f>
        <v>172.95599999999999</v>
      </c>
      <c r="CA179" s="6">
        <f ca="1">INDEX(CB$7:CB$30,BV179,1)</f>
        <v>21.059000000000001</v>
      </c>
      <c r="CB179" s="6">
        <f ca="1">INDEX(CC$7:CC$30,BV179,1)</f>
        <v>2.5299999999999998</v>
      </c>
      <c r="CC179" s="6">
        <f ca="1">INDEX(CD$7:CD$30,BV179,1)</f>
        <v>3.7229999999999999</v>
      </c>
      <c r="CD179" s="24">
        <f ca="1">(ABS(BZ179)+ABS(CB179))*SIGN(BZ179)</f>
        <v>175.48599999999999</v>
      </c>
      <c r="CE179" s="24">
        <f ca="1">(ABS(CA179)+ABS(CC179))*SIGN(CA179)</f>
        <v>24.782</v>
      </c>
      <c r="CF179" s="24">
        <f ca="1">(ABS(CD179)+0.3*ABS(CE179))*SIGN(CD179)</f>
        <v>182.92059999999998</v>
      </c>
      <c r="CG179" s="24">
        <f t="shared" ref="CG179:CG182" ca="1" si="578">(ABS(CE179)+0.3*ABS(CD179))*SIGN(CE179)</f>
        <v>77.427799999999991</v>
      </c>
      <c r="CH179" s="24">
        <f ca="1">IF($C$2&lt;=$C$3,CF179,CG179)</f>
        <v>182.92059999999998</v>
      </c>
      <c r="CI179" s="48">
        <f ca="1">BX179</f>
        <v>-79.090999999999994</v>
      </c>
      <c r="CJ179" s="48">
        <f ca="1">BY179+CH179</f>
        <v>135.64359999999999</v>
      </c>
      <c r="CK179" s="48">
        <f ca="1">BY179-CH179</f>
        <v>-230.19759999999997</v>
      </c>
      <c r="CM179" s="39" t="s">
        <v>31</v>
      </c>
      <c r="CN179" s="8">
        <f>($H$2-CN173)*4+1</f>
        <v>17</v>
      </c>
      <c r="CO179" s="8" t="s">
        <v>11</v>
      </c>
      <c r="CP179" s="6">
        <f ca="1">INDEX(CQ$7:CQ$30,CN179,1)</f>
        <v>-63.588000000000001</v>
      </c>
      <c r="CQ179" s="6">
        <f ca="1">INDEX(CR$7:CR$30,CN179,1)</f>
        <v>-38.018000000000001</v>
      </c>
      <c r="CR179" s="6">
        <f ca="1">INDEX(CS$7:CS$30,CN179,1)</f>
        <v>156.24799999999999</v>
      </c>
      <c r="CS179" s="6">
        <f ca="1">INDEX(CT$7:CT$30,CN179,1)</f>
        <v>19.042000000000002</v>
      </c>
      <c r="CT179" s="6">
        <f ca="1">INDEX(CU$7:CU$30,CN179,1)</f>
        <v>2.2869999999999999</v>
      </c>
      <c r="CU179" s="6">
        <f ca="1">INDEX(CV$7:CV$30,CN179,1)</f>
        <v>3.3650000000000002</v>
      </c>
      <c r="CV179" s="24">
        <f ca="1">(ABS(CR179)+ABS(CT179))*SIGN(CR179)</f>
        <v>158.535</v>
      </c>
      <c r="CW179" s="24">
        <f ca="1">(ABS(CS179)+ABS(CU179))*SIGN(CS179)</f>
        <v>22.407000000000004</v>
      </c>
      <c r="CX179" s="24">
        <f ca="1">(ABS(CV179)+0.3*ABS(CW179))*SIGN(CV179)</f>
        <v>165.25710000000001</v>
      </c>
      <c r="CY179" s="24">
        <f t="shared" ref="CY179:CY182" ca="1" si="579">(ABS(CW179)+0.3*ABS(CV179))*SIGN(CW179)</f>
        <v>69.967500000000001</v>
      </c>
      <c r="CZ179" s="24">
        <f ca="1">IF($C$2&lt;=$C$3,CX179,CY179)</f>
        <v>165.25710000000001</v>
      </c>
      <c r="DA179" s="48">
        <f ca="1">CP179</f>
        <v>-63.588000000000001</v>
      </c>
      <c r="DB179" s="48">
        <f ca="1">CQ179+CZ179</f>
        <v>127.23910000000001</v>
      </c>
      <c r="DC179" s="48">
        <f ca="1">CQ179-CZ179</f>
        <v>-203.27510000000001</v>
      </c>
      <c r="DE179" s="39" t="s">
        <v>31</v>
      </c>
      <c r="DF179" s="8">
        <f>($H$2-DF173)*4+1</f>
        <v>17</v>
      </c>
      <c r="DG179" s="8" t="s">
        <v>11</v>
      </c>
      <c r="DH179" s="6">
        <f ca="1">INDEX(DI$7:DI$30,DF179,1)</f>
        <v>-63.588000000000001</v>
      </c>
      <c r="DI179" s="6">
        <f ca="1">INDEX(DJ$7:DJ$30,DF179,1)</f>
        <v>-38.018000000000001</v>
      </c>
      <c r="DJ179" s="6">
        <f ca="1">INDEX(DK$7:DK$30,DF179,1)</f>
        <v>156.24799999999999</v>
      </c>
      <c r="DK179" s="6">
        <f ca="1">INDEX(DL$7:DL$30,DF179,1)</f>
        <v>19.042000000000002</v>
      </c>
      <c r="DL179" s="6">
        <f ca="1">INDEX(DM$7:DM$30,DF179,1)</f>
        <v>2.2869999999999999</v>
      </c>
      <c r="DM179" s="6">
        <f ca="1">INDEX(DN$7:DN$30,DF179,1)</f>
        <v>3.3650000000000002</v>
      </c>
      <c r="DN179" s="24">
        <f ca="1">(ABS(DJ179)+ABS(DL179))*SIGN(DJ179)</f>
        <v>158.535</v>
      </c>
      <c r="DO179" s="24">
        <f ca="1">(ABS(DK179)+ABS(DM179))*SIGN(DK179)</f>
        <v>22.407000000000004</v>
      </c>
      <c r="DP179" s="24">
        <f ca="1">(ABS(DN179)+0.3*ABS(DO179))*SIGN(DN179)</f>
        <v>165.25710000000001</v>
      </c>
      <c r="DQ179" s="24">
        <f t="shared" ref="DQ179:DQ182" ca="1" si="580">(ABS(DO179)+0.3*ABS(DN179))*SIGN(DO179)</f>
        <v>69.967500000000001</v>
      </c>
      <c r="DR179" s="24">
        <f ca="1">IF($C$2&lt;=$C$3,DP179,DQ179)</f>
        <v>165.25710000000001</v>
      </c>
      <c r="DS179" s="48">
        <f ca="1">DH179</f>
        <v>-63.588000000000001</v>
      </c>
      <c r="DT179" s="48">
        <f ca="1">DI179+DR179</f>
        <v>127.23910000000001</v>
      </c>
      <c r="DU179" s="48">
        <f ca="1">DI179-DR179</f>
        <v>-203.27510000000001</v>
      </c>
    </row>
    <row r="180" spans="1:125" x14ac:dyDescent="0.35">
      <c r="B180" s="8">
        <f>B179+1</f>
        <v>18</v>
      </c>
      <c r="C180" s="8" t="s">
        <v>10</v>
      </c>
      <c r="D180" s="6">
        <f ca="1">INDEX(E$7:E$30,B180,1)</f>
        <v>-22.547999999999998</v>
      </c>
      <c r="E180" s="6">
        <f ca="1">INDEX(F$7:F$30,B180,1)</f>
        <v>-13.817</v>
      </c>
      <c r="F180" s="6">
        <f ca="1">INDEX(G$7:G$30,B180,1)</f>
        <v>-19.353999999999999</v>
      </c>
      <c r="G180" s="6">
        <f ca="1">INDEX(H$7:H$30,B180,1)</f>
        <v>-2.3580000000000001</v>
      </c>
      <c r="H180" s="6">
        <f ca="1">INDEX(I$7:I$30,B180,1)</f>
        <v>-0.28399999999999997</v>
      </c>
      <c r="I180" s="6">
        <f ca="1">INDEX(J$7:J$30,B180,1)</f>
        <v>-0.41799999999999998</v>
      </c>
      <c r="J180" s="24">
        <f t="shared" ref="J180:K182" ca="1" si="581">(ABS(F180)+ABS(H180))*SIGN(F180)</f>
        <v>-19.637999999999998</v>
      </c>
      <c r="K180" s="24">
        <f t="shared" ca="1" si="581"/>
        <v>-2.7760000000000002</v>
      </c>
      <c r="L180" s="24">
        <f t="shared" ref="L180:L182" ca="1" si="582">(ABS(J180)+0.3*ABS(K180))*SIGN(J180)</f>
        <v>-20.470799999999997</v>
      </c>
      <c r="M180" s="24">
        <f t="shared" ca="1" si="574"/>
        <v>-8.6673999999999989</v>
      </c>
      <c r="N180" s="24">
        <f ca="1">IF($C$2&lt;=$C$3,L180,M180)</f>
        <v>-20.470799999999997</v>
      </c>
      <c r="O180" s="48">
        <f t="shared" ref="O180:O182" ca="1" si="583">D180</f>
        <v>-22.547999999999998</v>
      </c>
      <c r="P180" s="48">
        <f t="shared" ref="P180:P182" ca="1" si="584">E180+N180</f>
        <v>-34.287799999999997</v>
      </c>
      <c r="Q180" s="48">
        <f t="shared" ref="Q180:Q182" ca="1" si="585">E180-N180</f>
        <v>6.6537999999999968</v>
      </c>
      <c r="S180" s="38"/>
      <c r="T180" s="8">
        <f>T179+1</f>
        <v>18</v>
      </c>
      <c r="U180" s="8" t="s">
        <v>10</v>
      </c>
      <c r="V180" s="6">
        <f ca="1">INDEX(W$7:W$30,T180,1)</f>
        <v>-15.305999999999999</v>
      </c>
      <c r="W180" s="6">
        <f ca="1">INDEX(X$7:X$30,T180,1)</f>
        <v>-9.3580000000000005</v>
      </c>
      <c r="X180" s="6">
        <f ca="1">INDEX(Y$7:Y$30,T180,1)</f>
        <v>-22.265999999999998</v>
      </c>
      <c r="Y180" s="6">
        <f ca="1">INDEX(Z$7:Z$30,T180,1)</f>
        <v>-2.7120000000000002</v>
      </c>
      <c r="Z180" s="6">
        <f ca="1">INDEX(AA$7:AA$30,T180,1)</f>
        <v>-0.32600000000000001</v>
      </c>
      <c r="AA180" s="6">
        <f ca="1">INDEX(AB$7:AB$30,T180,1)</f>
        <v>-0.48</v>
      </c>
      <c r="AB180" s="24">
        <f t="shared" ref="AB180:AC182" ca="1" si="586">(ABS(X180)+ABS(Z180))*SIGN(X180)</f>
        <v>-22.591999999999999</v>
      </c>
      <c r="AC180" s="24">
        <f t="shared" ca="1" si="586"/>
        <v>-3.1920000000000002</v>
      </c>
      <c r="AD180" s="24">
        <f t="shared" ref="AD180:AD182" ca="1" si="587">(ABS(AB180)+0.3*ABS(AC180))*SIGN(AB180)</f>
        <v>-23.549599999999998</v>
      </c>
      <c r="AE180" s="24">
        <f t="shared" ca="1" si="575"/>
        <v>-9.9695999999999998</v>
      </c>
      <c r="AF180" s="24">
        <f ca="1">IF($C$2&lt;=$C$3,AD180,AE180)</f>
        <v>-23.549599999999998</v>
      </c>
      <c r="AG180" s="48">
        <f t="shared" ref="AG180:AG182" ca="1" si="588">V180</f>
        <v>-15.305999999999999</v>
      </c>
      <c r="AH180" s="48">
        <f t="shared" ref="AH180:AH182" ca="1" si="589">W180+AF180</f>
        <v>-32.907600000000002</v>
      </c>
      <c r="AI180" s="48">
        <f t="shared" ref="AI180:AI182" ca="1" si="590">W180-AF180</f>
        <v>14.191599999999998</v>
      </c>
      <c r="AK180" s="38"/>
      <c r="AL180" s="8">
        <f>AL179+1</f>
        <v>18</v>
      </c>
      <c r="AM180" s="8" t="s">
        <v>10</v>
      </c>
      <c r="AN180" s="6">
        <f ca="1">INDEX(AO$7:AO$30,AL180,1)</f>
        <v>-28.033000000000001</v>
      </c>
      <c r="AO180" s="6">
        <f ca="1">INDEX(AP$7:AP$30,AL180,1)</f>
        <v>-16.878</v>
      </c>
      <c r="AP180" s="6">
        <f ca="1">INDEX(AQ$7:AQ$30,AL180,1)</f>
        <v>-16.010000000000002</v>
      </c>
      <c r="AQ180" s="6">
        <f ca="1">INDEX(AR$7:AR$30,AL180,1)</f>
        <v>-1.9430000000000001</v>
      </c>
      <c r="AR180" s="6">
        <f ca="1">INDEX(AS$7:AS$30,AL180,1)</f>
        <v>-0.23300000000000001</v>
      </c>
      <c r="AS180" s="6">
        <f ca="1">INDEX(AT$7:AT$30,AL180,1)</f>
        <v>-0.34200000000000003</v>
      </c>
      <c r="AT180" s="24">
        <f t="shared" ref="AT180:AU182" ca="1" si="591">(ABS(AP180)+ABS(AR180))*SIGN(AP180)</f>
        <v>-16.243000000000002</v>
      </c>
      <c r="AU180" s="24">
        <f t="shared" ca="1" si="591"/>
        <v>-2.2850000000000001</v>
      </c>
      <c r="AV180" s="24">
        <f t="shared" ref="AV180:AV182" ca="1" si="592">(ABS(AT180)+0.3*ABS(AU180))*SIGN(AT180)</f>
        <v>-16.928500000000003</v>
      </c>
      <c r="AW180" s="24">
        <f t="shared" ca="1" si="576"/>
        <v>-7.1579000000000006</v>
      </c>
      <c r="AX180" s="24">
        <f ca="1">IF($C$2&lt;=$C$3,AV180,AW180)</f>
        <v>-16.928500000000003</v>
      </c>
      <c r="AY180" s="48">
        <f t="shared" ref="AY180:AY182" ca="1" si="593">AN180</f>
        <v>-28.033000000000001</v>
      </c>
      <c r="AZ180" s="48">
        <f t="shared" ref="AZ180:AZ182" ca="1" si="594">AO180+AX180</f>
        <v>-33.8065</v>
      </c>
      <c r="BA180" s="48">
        <f t="shared" ref="BA180:BA182" ca="1" si="595">AO180-AX180</f>
        <v>5.0500000000003098E-2</v>
      </c>
      <c r="BC180" s="38"/>
      <c r="BD180" s="8">
        <f>BD179+1</f>
        <v>18</v>
      </c>
      <c r="BE180" s="8" t="s">
        <v>10</v>
      </c>
      <c r="BF180" s="6">
        <f ca="1">INDEX(BG$7:BG$30,BD180,1)</f>
        <v>-52.573</v>
      </c>
      <c r="BG180" s="6">
        <f ca="1">INDEX(BH$7:BH$30,BD180,1)</f>
        <v>-31.5</v>
      </c>
      <c r="BH180" s="6">
        <f ca="1">INDEX(BI$7:BI$30,BD180,1)</f>
        <v>-163.66200000000001</v>
      </c>
      <c r="BI180" s="6">
        <f ca="1">INDEX(BJ$7:BJ$30,BD180,1)</f>
        <v>-19.949000000000002</v>
      </c>
      <c r="BJ180" s="6">
        <f ca="1">INDEX(BK$7:BK$30,BD180,1)</f>
        <v>-2.3959999999999999</v>
      </c>
      <c r="BK180" s="6">
        <f ca="1">INDEX(BL$7:BL$30,BD180,1)</f>
        <v>-3.5249999999999999</v>
      </c>
      <c r="BL180" s="24">
        <f t="shared" ref="BL180:BM182" ca="1" si="596">(ABS(BH180)+ABS(BJ180))*SIGN(BH180)</f>
        <v>-166.05799999999999</v>
      </c>
      <c r="BM180" s="24">
        <f t="shared" ca="1" si="596"/>
        <v>-23.474</v>
      </c>
      <c r="BN180" s="24">
        <f t="shared" ref="BN180:BN182" ca="1" si="597">(ABS(BL180)+0.3*ABS(BM180))*SIGN(BL180)</f>
        <v>-173.1002</v>
      </c>
      <c r="BO180" s="24">
        <f t="shared" ca="1" si="577"/>
        <v>-73.291399999999996</v>
      </c>
      <c r="BP180" s="24">
        <f ca="1">IF($C$2&lt;=$C$3,BN180,BO180)</f>
        <v>-173.1002</v>
      </c>
      <c r="BQ180" s="48">
        <f t="shared" ref="BQ180:BQ182" ca="1" si="598">BF180</f>
        <v>-52.573</v>
      </c>
      <c r="BR180" s="48">
        <f t="shared" ref="BR180:BR182" ca="1" si="599">BG180+BP180</f>
        <v>-204.6002</v>
      </c>
      <c r="BS180" s="48">
        <f t="shared" ref="BS180:BS182" ca="1" si="600">BG180-BP180</f>
        <v>141.6002</v>
      </c>
      <c r="BU180" s="38"/>
      <c r="BV180" s="8">
        <f>BV179+1</f>
        <v>18</v>
      </c>
      <c r="BW180" s="8" t="s">
        <v>10</v>
      </c>
      <c r="BX180" s="6">
        <f ca="1">INDEX(BY$7:BY$30,BV180,1)</f>
        <v>-84.061000000000007</v>
      </c>
      <c r="BY180" s="6">
        <f ca="1">INDEX(BZ$7:BZ$30,BV180,1)</f>
        <v>-50.314</v>
      </c>
      <c r="BZ180" s="6">
        <f ca="1">INDEX(CA$7:CA$30,BV180,1)</f>
        <v>-173.678</v>
      </c>
      <c r="CA180" s="6">
        <f ca="1">INDEX(CB$7:CB$30,BV180,1)</f>
        <v>-21.148</v>
      </c>
      <c r="CB180" s="6">
        <f ca="1">INDEX(CC$7:CC$30,BV180,1)</f>
        <v>-2.5409999999999999</v>
      </c>
      <c r="CC180" s="6">
        <f ca="1">INDEX(CD$7:CD$30,BV180,1)</f>
        <v>-3.738</v>
      </c>
      <c r="CD180" s="24">
        <f t="shared" ref="CD180:CE182" ca="1" si="601">(ABS(BZ180)+ABS(CB180))*SIGN(BZ180)</f>
        <v>-176.21899999999999</v>
      </c>
      <c r="CE180" s="24">
        <f t="shared" ca="1" si="601"/>
        <v>-24.885999999999999</v>
      </c>
      <c r="CF180" s="24">
        <f t="shared" ref="CF180:CF182" ca="1" si="602">(ABS(CD180)+0.3*ABS(CE180))*SIGN(CD180)</f>
        <v>-183.6848</v>
      </c>
      <c r="CG180" s="24">
        <f t="shared" ca="1" si="578"/>
        <v>-77.7517</v>
      </c>
      <c r="CH180" s="24">
        <f ca="1">IF($C$2&lt;=$C$3,CF180,CG180)</f>
        <v>-183.6848</v>
      </c>
      <c r="CI180" s="48">
        <f t="shared" ref="CI180:CI182" ca="1" si="603">BX180</f>
        <v>-84.061000000000007</v>
      </c>
      <c r="CJ180" s="48">
        <f t="shared" ref="CJ180:CJ182" ca="1" si="604">BY180+CH180</f>
        <v>-233.99879999999999</v>
      </c>
      <c r="CK180" s="48">
        <f t="shared" ref="CK180:CK182" ca="1" si="605">BY180-CH180</f>
        <v>133.3708</v>
      </c>
      <c r="CM180" s="38"/>
      <c r="CN180" s="8">
        <f>CN179+1</f>
        <v>18</v>
      </c>
      <c r="CO180" s="8" t="s">
        <v>10</v>
      </c>
      <c r="CP180" s="6">
        <f ca="1">INDEX(CQ$7:CQ$30,CN180,1)</f>
        <v>-37.804000000000002</v>
      </c>
      <c r="CQ180" s="6">
        <f ca="1">INDEX(CR$7:CR$30,CN180,1)</f>
        <v>-22.629000000000001</v>
      </c>
      <c r="CR180" s="6">
        <f ca="1">INDEX(CS$7:CS$30,CN180,1)</f>
        <v>-117.98099999999999</v>
      </c>
      <c r="CS180" s="6">
        <f ca="1">INDEX(CT$7:CT$30,CN180,1)</f>
        <v>-14.371</v>
      </c>
      <c r="CT180" s="6">
        <f ca="1">INDEX(CU$7:CU$30,CN180,1)</f>
        <v>-1.7230000000000001</v>
      </c>
      <c r="CU180" s="6">
        <f ca="1">INDEX(CV$7:CV$30,CN180,1)</f>
        <v>-2.5339999999999998</v>
      </c>
      <c r="CV180" s="24">
        <f t="shared" ref="CV180:CW182" ca="1" si="606">(ABS(CR180)+ABS(CT180))*SIGN(CR180)</f>
        <v>-119.70399999999999</v>
      </c>
      <c r="CW180" s="24">
        <f t="shared" ca="1" si="606"/>
        <v>-16.905000000000001</v>
      </c>
      <c r="CX180" s="24">
        <f t="shared" ref="CX180:CX182" ca="1" si="607">(ABS(CV180)+0.3*ABS(CW180))*SIGN(CV180)</f>
        <v>-124.77549999999999</v>
      </c>
      <c r="CY180" s="24">
        <f t="shared" ca="1" si="579"/>
        <v>-52.816199999999995</v>
      </c>
      <c r="CZ180" s="24">
        <f ca="1">IF($C$2&lt;=$C$3,CX180,CY180)</f>
        <v>-124.77549999999999</v>
      </c>
      <c r="DA180" s="48">
        <f t="shared" ref="DA180:DA182" ca="1" si="608">CP180</f>
        <v>-37.804000000000002</v>
      </c>
      <c r="DB180" s="48">
        <f t="shared" ref="DB180:DB182" ca="1" si="609">CQ180+CZ180</f>
        <v>-147.40449999999998</v>
      </c>
      <c r="DC180" s="48">
        <f t="shared" ref="DC180:DC182" ca="1" si="610">CQ180-CZ180</f>
        <v>102.14649999999999</v>
      </c>
      <c r="DE180" s="38"/>
      <c r="DF180" s="8">
        <f>DF179+1</f>
        <v>18</v>
      </c>
      <c r="DG180" s="8" t="s">
        <v>10</v>
      </c>
      <c r="DH180" s="6">
        <f ca="1">INDEX(DI$7:DI$30,DF180,1)</f>
        <v>-37.804000000000002</v>
      </c>
      <c r="DI180" s="6">
        <f ca="1">INDEX(DJ$7:DJ$30,DF180,1)</f>
        <v>-22.629000000000001</v>
      </c>
      <c r="DJ180" s="6">
        <f ca="1">INDEX(DK$7:DK$30,DF180,1)</f>
        <v>-117.98099999999999</v>
      </c>
      <c r="DK180" s="6">
        <f ca="1">INDEX(DL$7:DL$30,DF180,1)</f>
        <v>-14.371</v>
      </c>
      <c r="DL180" s="6">
        <f ca="1">INDEX(DM$7:DM$30,DF180,1)</f>
        <v>-1.7230000000000001</v>
      </c>
      <c r="DM180" s="6">
        <f ca="1">INDEX(DN$7:DN$30,DF180,1)</f>
        <v>-2.5339999999999998</v>
      </c>
      <c r="DN180" s="24">
        <f t="shared" ref="DN180:DO182" ca="1" si="611">(ABS(DJ180)+ABS(DL180))*SIGN(DJ180)</f>
        <v>-119.70399999999999</v>
      </c>
      <c r="DO180" s="24">
        <f t="shared" ca="1" si="611"/>
        <v>-16.905000000000001</v>
      </c>
      <c r="DP180" s="24">
        <f t="shared" ref="DP180:DP182" ca="1" si="612">(ABS(DN180)+0.3*ABS(DO180))*SIGN(DN180)</f>
        <v>-124.77549999999999</v>
      </c>
      <c r="DQ180" s="24">
        <f t="shared" ca="1" si="580"/>
        <v>-52.816199999999995</v>
      </c>
      <c r="DR180" s="24">
        <f ca="1">IF($C$2&lt;=$C$3,DP180,DQ180)</f>
        <v>-124.77549999999999</v>
      </c>
      <c r="DS180" s="48">
        <f t="shared" ref="DS180:DS182" ca="1" si="613">DH180</f>
        <v>-37.804000000000002</v>
      </c>
      <c r="DT180" s="48">
        <f t="shared" ref="DT180:DT182" ca="1" si="614">DI180+DR180</f>
        <v>-147.40449999999998</v>
      </c>
      <c r="DU180" s="48">
        <f t="shared" ref="DU180:DU182" ca="1" si="615">DI180-DR180</f>
        <v>102.14649999999999</v>
      </c>
    </row>
    <row r="181" spans="1:125" x14ac:dyDescent="0.35">
      <c r="B181" s="8">
        <f t="shared" ref="B181:B182" si="616">B180+1</f>
        <v>19</v>
      </c>
      <c r="C181" s="8" t="s">
        <v>9</v>
      </c>
      <c r="D181" s="6">
        <f ca="1">INDEX(E$7:E$30,B181,1)</f>
        <v>28.041</v>
      </c>
      <c r="E181" s="6">
        <f ca="1">INDEX(F$7:F$30,B181,1)</f>
        <v>17.181000000000001</v>
      </c>
      <c r="F181" s="6">
        <f ca="1">INDEX(G$7:G$30,B181,1)</f>
        <v>-8.4730000000000008</v>
      </c>
      <c r="G181" s="6">
        <f ca="1">INDEX(H$7:H$30,B181,1)</f>
        <v>-1.032</v>
      </c>
      <c r="H181" s="6">
        <f ca="1">INDEX(I$7:I$30,B181,1)</f>
        <v>-0.124</v>
      </c>
      <c r="I181" s="6">
        <f ca="1">INDEX(J$7:J$30,B181,1)</f>
        <v>-0.183</v>
      </c>
      <c r="J181" s="24">
        <f t="shared" ca="1" si="581"/>
        <v>-8.5970000000000013</v>
      </c>
      <c r="K181" s="24">
        <f t="shared" ca="1" si="581"/>
        <v>-1.2150000000000001</v>
      </c>
      <c r="L181" s="24">
        <f t="shared" ca="1" si="582"/>
        <v>-8.9615000000000009</v>
      </c>
      <c r="M181" s="24">
        <f t="shared" ca="1" si="574"/>
        <v>-3.7941000000000003</v>
      </c>
      <c r="N181" s="24">
        <f ca="1">IF($C$2&lt;=$C$3,L181,M181)</f>
        <v>-8.9615000000000009</v>
      </c>
      <c r="O181" s="24">
        <f t="shared" ca="1" si="583"/>
        <v>28.041</v>
      </c>
      <c r="P181" s="24">
        <f t="shared" ca="1" si="584"/>
        <v>8.2195</v>
      </c>
      <c r="Q181" s="24">
        <f t="shared" ca="1" si="585"/>
        <v>26.142500000000002</v>
      </c>
      <c r="S181" s="38"/>
      <c r="T181" s="8">
        <f t="shared" ref="T181:T182" si="617">T180+1</f>
        <v>19</v>
      </c>
      <c r="U181" s="8" t="s">
        <v>9</v>
      </c>
      <c r="V181" s="6">
        <f ca="1">INDEX(W$7:W$30,T181,1)</f>
        <v>22.922000000000001</v>
      </c>
      <c r="W181" s="6">
        <f ca="1">INDEX(X$7:X$30,T181,1)</f>
        <v>14.051</v>
      </c>
      <c r="X181" s="6">
        <f ca="1">INDEX(Y$7:Y$30,T181,1)</f>
        <v>-11.765000000000001</v>
      </c>
      <c r="Y181" s="6">
        <f ca="1">INDEX(Z$7:Z$30,T181,1)</f>
        <v>-1.4330000000000001</v>
      </c>
      <c r="Z181" s="6">
        <f ca="1">INDEX(AA$7:AA$30,T181,1)</f>
        <v>-0.17199999999999999</v>
      </c>
      <c r="AA181" s="6">
        <f ca="1">INDEX(AB$7:AB$30,T181,1)</f>
        <v>-0.254</v>
      </c>
      <c r="AB181" s="24">
        <f t="shared" ca="1" si="586"/>
        <v>-11.937000000000001</v>
      </c>
      <c r="AC181" s="24">
        <f t="shared" ca="1" si="586"/>
        <v>-1.6870000000000001</v>
      </c>
      <c r="AD181" s="24">
        <f t="shared" ca="1" si="587"/>
        <v>-12.443100000000001</v>
      </c>
      <c r="AE181" s="24">
        <f t="shared" ca="1" si="575"/>
        <v>-5.2681000000000004</v>
      </c>
      <c r="AF181" s="24">
        <f ca="1">IF($C$2&lt;=$C$3,AD181,AE181)</f>
        <v>-12.443100000000001</v>
      </c>
      <c r="AG181" s="24">
        <f t="shared" ca="1" si="588"/>
        <v>22.922000000000001</v>
      </c>
      <c r="AH181" s="24">
        <f t="shared" ca="1" si="589"/>
        <v>1.607899999999999</v>
      </c>
      <c r="AI181" s="24">
        <f t="shared" ca="1" si="590"/>
        <v>26.494100000000003</v>
      </c>
      <c r="AK181" s="38"/>
      <c r="AL181" s="8">
        <f t="shared" ref="AL181:AL182" si="618">AL180+1</f>
        <v>19</v>
      </c>
      <c r="AM181" s="8" t="s">
        <v>9</v>
      </c>
      <c r="AN181" s="6">
        <f ca="1">INDEX(AO$7:AO$30,AL181,1)</f>
        <v>53.051000000000002</v>
      </c>
      <c r="AO181" s="6">
        <f ca="1">INDEX(AP$7:AP$30,AL181,1)</f>
        <v>31.96</v>
      </c>
      <c r="AP181" s="6">
        <f ca="1">INDEX(AQ$7:AQ$30,AL181,1)</f>
        <v>-12.895</v>
      </c>
      <c r="AQ181" s="6">
        <f ca="1">INDEX(AR$7:AR$30,AL181,1)</f>
        <v>-1.5660000000000001</v>
      </c>
      <c r="AR181" s="6">
        <f ca="1">INDEX(AS$7:AS$30,AL181,1)</f>
        <v>-0.188</v>
      </c>
      <c r="AS181" s="6">
        <f ca="1">INDEX(AT$7:AT$30,AL181,1)</f>
        <v>-0.27600000000000002</v>
      </c>
      <c r="AT181" s="24">
        <f t="shared" ca="1" si="591"/>
        <v>-13.083</v>
      </c>
      <c r="AU181" s="24">
        <f t="shared" ca="1" si="591"/>
        <v>-1.8420000000000001</v>
      </c>
      <c r="AV181" s="24">
        <f t="shared" ca="1" si="592"/>
        <v>-13.6356</v>
      </c>
      <c r="AW181" s="24">
        <f t="shared" ca="1" si="576"/>
        <v>-5.7668999999999997</v>
      </c>
      <c r="AX181" s="24">
        <f ca="1">IF($C$2&lt;=$C$3,AV181,AW181)</f>
        <v>-13.6356</v>
      </c>
      <c r="AY181" s="24">
        <f t="shared" ca="1" si="593"/>
        <v>53.051000000000002</v>
      </c>
      <c r="AZ181" s="24">
        <f t="shared" ca="1" si="594"/>
        <v>18.324400000000001</v>
      </c>
      <c r="BA181" s="24">
        <f t="shared" ca="1" si="595"/>
        <v>45.595600000000005</v>
      </c>
      <c r="BC181" s="38"/>
      <c r="BD181" s="8">
        <f t="shared" ref="BD181:BD182" si="619">BD180+1</f>
        <v>19</v>
      </c>
      <c r="BE181" s="8" t="s">
        <v>9</v>
      </c>
      <c r="BF181" s="6">
        <f ca="1">INDEX(BG$7:BG$30,BD181,1)</f>
        <v>87.358000000000004</v>
      </c>
      <c r="BG181" s="6">
        <f ca="1">INDEX(BH$7:BH$30,BD181,1)</f>
        <v>52.238</v>
      </c>
      <c r="BH181" s="6">
        <f ca="1">INDEX(BI$7:BI$30,BD181,1)</f>
        <v>-86.549000000000007</v>
      </c>
      <c r="BI181" s="6">
        <f ca="1">INDEX(BJ$7:BJ$30,BD181,1)</f>
        <v>-10.548</v>
      </c>
      <c r="BJ181" s="6">
        <f ca="1">INDEX(BK$7:BK$30,BD181,1)</f>
        <v>-1.266</v>
      </c>
      <c r="BK181" s="6">
        <f ca="1">INDEX(BL$7:BL$30,BD181,1)</f>
        <v>-1.8620000000000001</v>
      </c>
      <c r="BL181" s="24">
        <f t="shared" ca="1" si="596"/>
        <v>-87.815000000000012</v>
      </c>
      <c r="BM181" s="24">
        <f t="shared" ca="1" si="596"/>
        <v>-12.41</v>
      </c>
      <c r="BN181" s="24">
        <f t="shared" ca="1" si="597"/>
        <v>-91.538000000000011</v>
      </c>
      <c r="BO181" s="24">
        <f t="shared" ca="1" si="577"/>
        <v>-38.754500000000007</v>
      </c>
      <c r="BP181" s="24">
        <f ca="1">IF($C$2&lt;=$C$3,BN181,BO181)</f>
        <v>-91.538000000000011</v>
      </c>
      <c r="BQ181" s="24">
        <f t="shared" ca="1" si="598"/>
        <v>87.358000000000004</v>
      </c>
      <c r="BR181" s="24">
        <f t="shared" ca="1" si="599"/>
        <v>-39.300000000000011</v>
      </c>
      <c r="BS181" s="24">
        <f t="shared" ca="1" si="600"/>
        <v>143.77600000000001</v>
      </c>
      <c r="BU181" s="38"/>
      <c r="BV181" s="8">
        <f t="shared" ref="BV181:BV182" si="620">BV180+1</f>
        <v>19</v>
      </c>
      <c r="BW181" s="8" t="s">
        <v>9</v>
      </c>
      <c r="BX181" s="6">
        <f ca="1">INDEX(BY$7:BY$30,BV181,1)</f>
        <v>118.643</v>
      </c>
      <c r="BY181" s="6">
        <f ca="1">INDEX(BZ$7:BZ$30,BV181,1)</f>
        <v>70.95</v>
      </c>
      <c r="BZ181" s="6">
        <f ca="1">INDEX(CA$7:CA$30,BV181,1)</f>
        <v>-82.531999999999996</v>
      </c>
      <c r="CA181" s="6">
        <f ca="1">INDEX(CB$7:CB$30,BV181,1)</f>
        <v>-10.048999999999999</v>
      </c>
      <c r="CB181" s="6">
        <f ca="1">INDEX(CC$7:CC$30,BV181,1)</f>
        <v>-1.2070000000000001</v>
      </c>
      <c r="CC181" s="6">
        <f ca="1">INDEX(CD$7:CD$30,BV181,1)</f>
        <v>-1.776</v>
      </c>
      <c r="CD181" s="24">
        <f t="shared" ca="1" si="601"/>
        <v>-83.73899999999999</v>
      </c>
      <c r="CE181" s="24">
        <f t="shared" ca="1" si="601"/>
        <v>-11.824999999999999</v>
      </c>
      <c r="CF181" s="24">
        <f t="shared" ca="1" si="602"/>
        <v>-87.28649999999999</v>
      </c>
      <c r="CG181" s="24">
        <f t="shared" ca="1" si="578"/>
        <v>-36.946699999999993</v>
      </c>
      <c r="CH181" s="24">
        <f ca="1">IF($C$2&lt;=$C$3,CF181,CG181)</f>
        <v>-87.28649999999999</v>
      </c>
      <c r="CI181" s="24">
        <f t="shared" ca="1" si="603"/>
        <v>118.643</v>
      </c>
      <c r="CJ181" s="24">
        <f t="shared" ca="1" si="604"/>
        <v>-16.336499999999987</v>
      </c>
      <c r="CK181" s="24">
        <f t="shared" ca="1" si="605"/>
        <v>158.23649999999998</v>
      </c>
      <c r="CM181" s="38"/>
      <c r="CN181" s="8">
        <f t="shared" ref="CN181:CN182" si="621">CN180+1</f>
        <v>19</v>
      </c>
      <c r="CO181" s="8" t="s">
        <v>9</v>
      </c>
      <c r="CP181" s="6">
        <f ca="1">INDEX(CQ$7:CQ$30,CN181,1)</f>
        <v>109.87</v>
      </c>
      <c r="CQ181" s="6">
        <f ca="1">INDEX(CR$7:CR$30,CN181,1)</f>
        <v>65.709000000000003</v>
      </c>
      <c r="CR181" s="6">
        <f ca="1">INDEX(CS$7:CS$30,CN181,1)</f>
        <v>-76.174999999999997</v>
      </c>
      <c r="CS181" s="6">
        <f ca="1">INDEX(CT$7:CT$30,CN181,1)</f>
        <v>-9.2810000000000006</v>
      </c>
      <c r="CT181" s="6">
        <f ca="1">INDEX(CU$7:CU$30,CN181,1)</f>
        <v>-1.1140000000000001</v>
      </c>
      <c r="CU181" s="6">
        <f ca="1">INDEX(CV$7:CV$30,CN181,1)</f>
        <v>-1.639</v>
      </c>
      <c r="CV181" s="24">
        <f t="shared" ca="1" si="606"/>
        <v>-77.289000000000001</v>
      </c>
      <c r="CW181" s="24">
        <f t="shared" ca="1" si="606"/>
        <v>-10.92</v>
      </c>
      <c r="CX181" s="24">
        <f t="shared" ca="1" si="607"/>
        <v>-80.564999999999998</v>
      </c>
      <c r="CY181" s="24">
        <f t="shared" ca="1" si="579"/>
        <v>-34.106699999999996</v>
      </c>
      <c r="CZ181" s="24">
        <f ca="1">IF($C$2&lt;=$C$3,CX181,CY181)</f>
        <v>-80.564999999999998</v>
      </c>
      <c r="DA181" s="24">
        <f t="shared" ca="1" si="608"/>
        <v>109.87</v>
      </c>
      <c r="DB181" s="24">
        <f t="shared" ca="1" si="609"/>
        <v>-14.855999999999995</v>
      </c>
      <c r="DC181" s="24">
        <f t="shared" ca="1" si="610"/>
        <v>146.274</v>
      </c>
      <c r="DE181" s="38"/>
      <c r="DF181" s="8">
        <f t="shared" ref="DF181:DF182" si="622">DF180+1</f>
        <v>19</v>
      </c>
      <c r="DG181" s="8" t="s">
        <v>9</v>
      </c>
      <c r="DH181" s="6">
        <f ca="1">INDEX(DI$7:DI$30,DF181,1)</f>
        <v>109.87</v>
      </c>
      <c r="DI181" s="6">
        <f ca="1">INDEX(DJ$7:DJ$30,DF181,1)</f>
        <v>65.709000000000003</v>
      </c>
      <c r="DJ181" s="6">
        <f ca="1">INDEX(DK$7:DK$30,DF181,1)</f>
        <v>-76.174999999999997</v>
      </c>
      <c r="DK181" s="6">
        <f ca="1">INDEX(DL$7:DL$30,DF181,1)</f>
        <v>-9.2810000000000006</v>
      </c>
      <c r="DL181" s="6">
        <f ca="1">INDEX(DM$7:DM$30,DF181,1)</f>
        <v>-1.1140000000000001</v>
      </c>
      <c r="DM181" s="6">
        <f ca="1">INDEX(DN$7:DN$30,DF181,1)</f>
        <v>-1.639</v>
      </c>
      <c r="DN181" s="24">
        <f t="shared" ca="1" si="611"/>
        <v>-77.289000000000001</v>
      </c>
      <c r="DO181" s="24">
        <f t="shared" ca="1" si="611"/>
        <v>-10.92</v>
      </c>
      <c r="DP181" s="24">
        <f t="shared" ca="1" si="612"/>
        <v>-80.564999999999998</v>
      </c>
      <c r="DQ181" s="24">
        <f t="shared" ca="1" si="580"/>
        <v>-34.106699999999996</v>
      </c>
      <c r="DR181" s="24">
        <f ca="1">IF($C$2&lt;=$C$3,DP181,DQ181)</f>
        <v>-80.564999999999998</v>
      </c>
      <c r="DS181" s="24">
        <f t="shared" ca="1" si="613"/>
        <v>109.87</v>
      </c>
      <c r="DT181" s="24">
        <f t="shared" ca="1" si="614"/>
        <v>-14.855999999999995</v>
      </c>
      <c r="DU181" s="24">
        <f t="shared" ca="1" si="615"/>
        <v>146.274</v>
      </c>
    </row>
    <row r="182" spans="1:125" x14ac:dyDescent="0.35">
      <c r="B182" s="8">
        <f t="shared" si="616"/>
        <v>20</v>
      </c>
      <c r="C182" s="8" t="s">
        <v>8</v>
      </c>
      <c r="D182" s="6">
        <f ca="1">INDEX(E$7:E$30,B182,1)</f>
        <v>-28.876000000000001</v>
      </c>
      <c r="E182" s="6">
        <f ca="1">INDEX(F$7:F$30,B182,1)</f>
        <v>-17.693000000000001</v>
      </c>
      <c r="F182" s="6">
        <f ca="1">INDEX(G$7:G$30,B182,1)</f>
        <v>-8.4730000000000008</v>
      </c>
      <c r="G182" s="6">
        <f ca="1">INDEX(H$7:H$30,B182,1)</f>
        <v>-1.032</v>
      </c>
      <c r="H182" s="6">
        <f ca="1">INDEX(I$7:I$30,B182,1)</f>
        <v>-0.124</v>
      </c>
      <c r="I182" s="6">
        <f ca="1">INDEX(J$7:J$30,B182,1)</f>
        <v>-0.183</v>
      </c>
      <c r="J182" s="24">
        <f t="shared" ca="1" si="581"/>
        <v>-8.5970000000000013</v>
      </c>
      <c r="K182" s="24">
        <f t="shared" ca="1" si="581"/>
        <v>-1.2150000000000001</v>
      </c>
      <c r="L182" s="24">
        <f t="shared" ca="1" si="582"/>
        <v>-8.9615000000000009</v>
      </c>
      <c r="M182" s="24">
        <f t="shared" ca="1" si="574"/>
        <v>-3.7941000000000003</v>
      </c>
      <c r="N182" s="24">
        <f ca="1">IF($C$2&lt;=$C$3,L182,M182)</f>
        <v>-8.9615000000000009</v>
      </c>
      <c r="O182" s="24">
        <f t="shared" ca="1" si="583"/>
        <v>-28.876000000000001</v>
      </c>
      <c r="P182" s="24">
        <f t="shared" ca="1" si="584"/>
        <v>-26.654500000000002</v>
      </c>
      <c r="Q182" s="24">
        <f t="shared" ca="1" si="585"/>
        <v>-8.7315000000000005</v>
      </c>
      <c r="S182" s="38"/>
      <c r="T182" s="8">
        <f t="shared" si="617"/>
        <v>20</v>
      </c>
      <c r="U182" s="8" t="s">
        <v>8</v>
      </c>
      <c r="V182" s="6">
        <f ca="1">INDEX(W$7:W$30,T182,1)</f>
        <v>-23.096</v>
      </c>
      <c r="W182" s="6">
        <f ca="1">INDEX(X$7:X$30,T182,1)</f>
        <v>-14.145</v>
      </c>
      <c r="X182" s="6">
        <f ca="1">INDEX(Y$7:Y$30,T182,1)</f>
        <v>-11.765000000000001</v>
      </c>
      <c r="Y182" s="6">
        <f ca="1">INDEX(Z$7:Z$30,T182,1)</f>
        <v>-1.4330000000000001</v>
      </c>
      <c r="Z182" s="6">
        <f ca="1">INDEX(AA$7:AA$30,T182,1)</f>
        <v>-0.17199999999999999</v>
      </c>
      <c r="AA182" s="6">
        <f ca="1">INDEX(AB$7:AB$30,T182,1)</f>
        <v>-0.254</v>
      </c>
      <c r="AB182" s="24">
        <f t="shared" ca="1" si="586"/>
        <v>-11.937000000000001</v>
      </c>
      <c r="AC182" s="24">
        <f t="shared" ca="1" si="586"/>
        <v>-1.6870000000000001</v>
      </c>
      <c r="AD182" s="24">
        <f t="shared" ca="1" si="587"/>
        <v>-12.443100000000001</v>
      </c>
      <c r="AE182" s="24">
        <f t="shared" ca="1" si="575"/>
        <v>-5.2681000000000004</v>
      </c>
      <c r="AF182" s="24">
        <f ca="1">IF($C$2&lt;=$C$3,AD182,AE182)</f>
        <v>-12.443100000000001</v>
      </c>
      <c r="AG182" s="24">
        <f t="shared" ca="1" si="588"/>
        <v>-23.096</v>
      </c>
      <c r="AH182" s="24">
        <f t="shared" ca="1" si="589"/>
        <v>-26.588100000000001</v>
      </c>
      <c r="AI182" s="24">
        <f t="shared" ca="1" si="590"/>
        <v>-1.7018999999999984</v>
      </c>
      <c r="AK182" s="38"/>
      <c r="AL182" s="8">
        <f t="shared" si="618"/>
        <v>20</v>
      </c>
      <c r="AM182" s="8" t="s">
        <v>8</v>
      </c>
      <c r="AN182" s="6">
        <f ca="1">INDEX(AO$7:AO$30,AL182,1)</f>
        <v>-54.529000000000003</v>
      </c>
      <c r="AO182" s="6">
        <f ca="1">INDEX(AP$7:AP$30,AL182,1)</f>
        <v>-32.840000000000003</v>
      </c>
      <c r="AP182" s="6">
        <f ca="1">INDEX(AQ$7:AQ$30,AL182,1)</f>
        <v>-12.895</v>
      </c>
      <c r="AQ182" s="6">
        <f ca="1">INDEX(AR$7:AR$30,AL182,1)</f>
        <v>-1.5660000000000001</v>
      </c>
      <c r="AR182" s="6">
        <f ca="1">INDEX(AS$7:AS$30,AL182,1)</f>
        <v>-0.188</v>
      </c>
      <c r="AS182" s="6">
        <f ca="1">INDEX(AT$7:AT$30,AL182,1)</f>
        <v>-0.27600000000000002</v>
      </c>
      <c r="AT182" s="24">
        <f t="shared" ca="1" si="591"/>
        <v>-13.083</v>
      </c>
      <c r="AU182" s="24">
        <f t="shared" ca="1" si="591"/>
        <v>-1.8420000000000001</v>
      </c>
      <c r="AV182" s="24">
        <f t="shared" ca="1" si="592"/>
        <v>-13.6356</v>
      </c>
      <c r="AW182" s="24">
        <f t="shared" ca="1" si="576"/>
        <v>-5.7668999999999997</v>
      </c>
      <c r="AX182" s="24">
        <f ca="1">IF($C$2&lt;=$C$3,AV182,AW182)</f>
        <v>-13.6356</v>
      </c>
      <c r="AY182" s="24">
        <f t="shared" ca="1" si="593"/>
        <v>-54.529000000000003</v>
      </c>
      <c r="AZ182" s="24">
        <f t="shared" ca="1" si="594"/>
        <v>-46.4756</v>
      </c>
      <c r="BA182" s="24">
        <f t="shared" ca="1" si="595"/>
        <v>-19.204400000000003</v>
      </c>
      <c r="BC182" s="38"/>
      <c r="BD182" s="8">
        <f t="shared" si="619"/>
        <v>20</v>
      </c>
      <c r="BE182" s="8" t="s">
        <v>8</v>
      </c>
      <c r="BF182" s="6">
        <f ca="1">INDEX(BG$7:BG$30,BD182,1)</f>
        <v>-95.233999999999995</v>
      </c>
      <c r="BG182" s="6">
        <f ca="1">INDEX(BH$7:BH$30,BD182,1)</f>
        <v>-56.978000000000002</v>
      </c>
      <c r="BH182" s="6">
        <f ca="1">INDEX(BI$7:BI$30,BD182,1)</f>
        <v>-86.549000000000007</v>
      </c>
      <c r="BI182" s="6">
        <f ca="1">INDEX(BJ$7:BJ$30,BD182,1)</f>
        <v>-10.548</v>
      </c>
      <c r="BJ182" s="6">
        <f ca="1">INDEX(BK$7:BK$30,BD182,1)</f>
        <v>-1.266</v>
      </c>
      <c r="BK182" s="6">
        <f ca="1">INDEX(BL$7:BL$30,BD182,1)</f>
        <v>-1.8620000000000001</v>
      </c>
      <c r="BL182" s="24">
        <f t="shared" ca="1" si="596"/>
        <v>-87.815000000000012</v>
      </c>
      <c r="BM182" s="24">
        <f t="shared" ca="1" si="596"/>
        <v>-12.41</v>
      </c>
      <c r="BN182" s="24">
        <f t="shared" ca="1" si="597"/>
        <v>-91.538000000000011</v>
      </c>
      <c r="BO182" s="24">
        <f t="shared" ca="1" si="577"/>
        <v>-38.754500000000007</v>
      </c>
      <c r="BP182" s="24">
        <f ca="1">IF($C$2&lt;=$C$3,BN182,BO182)</f>
        <v>-91.538000000000011</v>
      </c>
      <c r="BQ182" s="24">
        <f t="shared" ca="1" si="598"/>
        <v>-95.233999999999995</v>
      </c>
      <c r="BR182" s="24">
        <f t="shared" ca="1" si="599"/>
        <v>-148.51600000000002</v>
      </c>
      <c r="BS182" s="24">
        <f t="shared" ca="1" si="600"/>
        <v>34.560000000000009</v>
      </c>
      <c r="BU182" s="38"/>
      <c r="BV182" s="8">
        <f t="shared" si="620"/>
        <v>20</v>
      </c>
      <c r="BW182" s="8" t="s">
        <v>8</v>
      </c>
      <c r="BX182" s="6">
        <f ca="1">INDEX(BY$7:BY$30,BV182,1)</f>
        <v>-121.009</v>
      </c>
      <c r="BY182" s="6">
        <f ca="1">INDEX(BZ$7:BZ$30,BV182,1)</f>
        <v>-72.396000000000001</v>
      </c>
      <c r="BZ182" s="6">
        <f ca="1">INDEX(CA$7:CA$30,BV182,1)</f>
        <v>-82.531999999999996</v>
      </c>
      <c r="CA182" s="6">
        <f ca="1">INDEX(CB$7:CB$30,BV182,1)</f>
        <v>-10.048999999999999</v>
      </c>
      <c r="CB182" s="6">
        <f ca="1">INDEX(CC$7:CC$30,BV182,1)</f>
        <v>-1.2070000000000001</v>
      </c>
      <c r="CC182" s="6">
        <f ca="1">INDEX(CD$7:CD$30,BV182,1)</f>
        <v>-1.776</v>
      </c>
      <c r="CD182" s="24">
        <f t="shared" ca="1" si="601"/>
        <v>-83.73899999999999</v>
      </c>
      <c r="CE182" s="24">
        <f t="shared" ca="1" si="601"/>
        <v>-11.824999999999999</v>
      </c>
      <c r="CF182" s="24">
        <f t="shared" ca="1" si="602"/>
        <v>-87.28649999999999</v>
      </c>
      <c r="CG182" s="24">
        <f t="shared" ca="1" si="578"/>
        <v>-36.946699999999993</v>
      </c>
      <c r="CH182" s="24">
        <f ca="1">IF($C$2&lt;=$C$3,CF182,CG182)</f>
        <v>-87.28649999999999</v>
      </c>
      <c r="CI182" s="24">
        <f t="shared" ca="1" si="603"/>
        <v>-121.009</v>
      </c>
      <c r="CJ182" s="24">
        <f t="shared" ca="1" si="604"/>
        <v>-159.6825</v>
      </c>
      <c r="CK182" s="24">
        <f t="shared" ca="1" si="605"/>
        <v>14.890499999999989</v>
      </c>
      <c r="CM182" s="38"/>
      <c r="CN182" s="8">
        <f t="shared" si="621"/>
        <v>20</v>
      </c>
      <c r="CO182" s="8" t="s">
        <v>8</v>
      </c>
      <c r="CP182" s="6">
        <f ca="1">INDEX(CQ$7:CQ$30,CN182,1)</f>
        <v>-95.546000000000006</v>
      </c>
      <c r="CQ182" s="6">
        <f ca="1">INDEX(CR$7:CR$30,CN182,1)</f>
        <v>-57.158999999999999</v>
      </c>
      <c r="CR182" s="6">
        <f ca="1">INDEX(CS$7:CS$30,CN182,1)</f>
        <v>-76.174999999999997</v>
      </c>
      <c r="CS182" s="6">
        <f ca="1">INDEX(CT$7:CT$30,CN182,1)</f>
        <v>-9.2810000000000006</v>
      </c>
      <c r="CT182" s="6">
        <f ca="1">INDEX(CU$7:CU$30,CN182,1)</f>
        <v>-1.1140000000000001</v>
      </c>
      <c r="CU182" s="6">
        <f ca="1">INDEX(CV$7:CV$30,CN182,1)</f>
        <v>-1.639</v>
      </c>
      <c r="CV182" s="24">
        <f t="shared" ca="1" si="606"/>
        <v>-77.289000000000001</v>
      </c>
      <c r="CW182" s="24">
        <f t="shared" ca="1" si="606"/>
        <v>-10.92</v>
      </c>
      <c r="CX182" s="24">
        <f t="shared" ca="1" si="607"/>
        <v>-80.564999999999998</v>
      </c>
      <c r="CY182" s="24">
        <f t="shared" ca="1" si="579"/>
        <v>-34.106699999999996</v>
      </c>
      <c r="CZ182" s="24">
        <f ca="1">IF($C$2&lt;=$C$3,CX182,CY182)</f>
        <v>-80.564999999999998</v>
      </c>
      <c r="DA182" s="24">
        <f t="shared" ca="1" si="608"/>
        <v>-95.546000000000006</v>
      </c>
      <c r="DB182" s="24">
        <f t="shared" ca="1" si="609"/>
        <v>-137.72399999999999</v>
      </c>
      <c r="DC182" s="24">
        <f t="shared" ca="1" si="610"/>
        <v>23.405999999999999</v>
      </c>
      <c r="DE182" s="38"/>
      <c r="DF182" s="8">
        <f t="shared" si="622"/>
        <v>20</v>
      </c>
      <c r="DG182" s="8" t="s">
        <v>8</v>
      </c>
      <c r="DH182" s="6">
        <f ca="1">INDEX(DI$7:DI$30,DF182,1)</f>
        <v>-95.546000000000006</v>
      </c>
      <c r="DI182" s="6">
        <f ca="1">INDEX(DJ$7:DJ$30,DF182,1)</f>
        <v>-57.158999999999999</v>
      </c>
      <c r="DJ182" s="6">
        <f ca="1">INDEX(DK$7:DK$30,DF182,1)</f>
        <v>-76.174999999999997</v>
      </c>
      <c r="DK182" s="6">
        <f ca="1">INDEX(DL$7:DL$30,DF182,1)</f>
        <v>-9.2810000000000006</v>
      </c>
      <c r="DL182" s="6">
        <f ca="1">INDEX(DM$7:DM$30,DF182,1)</f>
        <v>-1.1140000000000001</v>
      </c>
      <c r="DM182" s="6">
        <f ca="1">INDEX(DN$7:DN$30,DF182,1)</f>
        <v>-1.639</v>
      </c>
      <c r="DN182" s="24">
        <f t="shared" ca="1" si="611"/>
        <v>-77.289000000000001</v>
      </c>
      <c r="DO182" s="24">
        <f t="shared" ca="1" si="611"/>
        <v>-10.92</v>
      </c>
      <c r="DP182" s="24">
        <f t="shared" ca="1" si="612"/>
        <v>-80.564999999999998</v>
      </c>
      <c r="DQ182" s="24">
        <f t="shared" ca="1" si="580"/>
        <v>-34.106699999999996</v>
      </c>
      <c r="DR182" s="24">
        <f ca="1">IF($C$2&lt;=$C$3,DP182,DQ182)</f>
        <v>-80.564999999999998</v>
      </c>
      <c r="DS182" s="24">
        <f t="shared" ca="1" si="613"/>
        <v>-95.546000000000006</v>
      </c>
      <c r="DT182" s="24">
        <f t="shared" ca="1" si="614"/>
        <v>-137.72399999999999</v>
      </c>
      <c r="DU182" s="24">
        <f t="shared" ca="1" si="615"/>
        <v>23.405999999999999</v>
      </c>
    </row>
    <row r="183" spans="1:125" x14ac:dyDescent="0.35">
      <c r="C183" s="8" t="s">
        <v>58</v>
      </c>
      <c r="D183" s="6"/>
      <c r="E183" s="6"/>
      <c r="F183" s="6"/>
      <c r="G183" s="6"/>
      <c r="H183" s="6"/>
      <c r="I183" s="6"/>
      <c r="J183" s="6"/>
      <c r="K183" s="6"/>
      <c r="O183" s="24">
        <f ca="1">MIN(P172,MAX(0,P172/2-(O179-O180)/P173/P172))</f>
        <v>2.315493613507388</v>
      </c>
      <c r="P183" s="24">
        <f ca="1">MIN(P172,MAX(0,P172/2-(P179-P180)/P174/P172))</f>
        <v>1.1077106153581466</v>
      </c>
      <c r="Q183" s="24">
        <f ca="1">MIN(P172,MAX(0,P172/2-(Q179-Q180)/P174/P172))</f>
        <v>3.5231834604576475</v>
      </c>
      <c r="S183" s="38"/>
      <c r="U183" s="8" t="s">
        <v>58</v>
      </c>
      <c r="V183" s="6"/>
      <c r="W183" s="6"/>
      <c r="X183" s="6"/>
      <c r="Y183" s="6"/>
      <c r="Z183" s="6"/>
      <c r="AA183" s="6"/>
      <c r="AB183" s="6"/>
      <c r="AC183" s="6"/>
      <c r="AG183" s="24">
        <f ca="1">MIN(AH172,MAX(0,AH172/2-(AG179-AG180)/AH173/AH172))</f>
        <v>1.8927854317875614</v>
      </c>
      <c r="AH183" s="24">
        <f ca="1">MIN(AH172,MAX(0,AH172/2-(AH179-AH180)/AH174/AH172))</f>
        <v>0.2166867640800112</v>
      </c>
      <c r="AI183" s="24">
        <f ca="1">MIN(AH172,MAX(0,AH172/2-(AI179-AI180)/AH174/AH172))</f>
        <v>3.5706873315363881</v>
      </c>
      <c r="AK183" s="38"/>
      <c r="AM183" s="8" t="s">
        <v>58</v>
      </c>
      <c r="AN183" s="6"/>
      <c r="AO183" s="6"/>
      <c r="AP183" s="6"/>
      <c r="AQ183" s="6"/>
      <c r="AR183" s="6"/>
      <c r="AS183" s="6"/>
      <c r="AT183" s="6"/>
      <c r="AU183" s="6"/>
      <c r="AY183" s="24">
        <f ca="1">MIN(AZ172,MAX(0,AZ172/2-(AY179-AY180)/AZ173/AZ172))</f>
        <v>1.4793920803123257</v>
      </c>
      <c r="AZ183" s="24">
        <f ca="1">MIN(AZ172,MAX(0,AZ172/2-(AZ179-AZ180)/AZ174/AZ172))</f>
        <v>0.84832716049382717</v>
      </c>
      <c r="BA183" s="24">
        <f ca="1">MIN(AZ172,MAX(0,AZ172/2-(BA179-BA180)/AZ174/AZ172))</f>
        <v>2.1109012345679012</v>
      </c>
      <c r="BC183" s="38"/>
      <c r="BE183" s="8" t="s">
        <v>58</v>
      </c>
      <c r="BF183" s="6"/>
      <c r="BG183" s="6"/>
      <c r="BH183" s="6"/>
      <c r="BI183" s="6"/>
      <c r="BJ183" s="6"/>
      <c r="BK183" s="6"/>
      <c r="BL183" s="6"/>
      <c r="BM183" s="6"/>
      <c r="BQ183" s="24">
        <f ca="1">MIN(BR172,MAX(0,BR172/2-(BQ179-BQ180)/BR173/BR172))</f>
        <v>1.5309827374693306</v>
      </c>
      <c r="BR183" s="24">
        <f ca="1">MIN(BR172,MAX(0,BR172/2-(BR179-BR180)/BR174/BR172))</f>
        <v>0</v>
      </c>
      <c r="BS183" s="24">
        <f ca="1">MIN(BR172,MAX(0,BR172/2-(BS179-BS180)/BR174/BR172))</f>
        <v>3.2</v>
      </c>
      <c r="BU183" s="38"/>
      <c r="BW183" s="8" t="s">
        <v>58</v>
      </c>
      <c r="BX183" s="6"/>
      <c r="BY183" s="6"/>
      <c r="BZ183" s="6"/>
      <c r="CA183" s="6"/>
      <c r="CB183" s="6"/>
      <c r="CC183" s="6"/>
      <c r="CD183" s="6"/>
      <c r="CE183" s="6"/>
      <c r="CI183" s="24">
        <f ca="1">MIN(CJ172,MAX(0,CJ172/2-(CI179-CI180)/CJ173/CJ172))</f>
        <v>2.0792615959808387</v>
      </c>
      <c r="CJ183" s="24">
        <f ca="1">MIN(CJ172,MAX(0,CJ172/2-(CJ179-CJ180)/CJ174/CJ172))</f>
        <v>0</v>
      </c>
      <c r="CK183" s="24">
        <f ca="1">MIN(CJ172,MAX(0,CJ172/2-(CK179-CK180)/CJ174/CJ172))</f>
        <v>4.2</v>
      </c>
      <c r="CM183" s="38"/>
      <c r="CO183" s="8" t="s">
        <v>58</v>
      </c>
      <c r="CP183" s="6"/>
      <c r="CQ183" s="6"/>
      <c r="CR183" s="6"/>
      <c r="CS183" s="6"/>
      <c r="CT183" s="6"/>
      <c r="CU183" s="6"/>
      <c r="CV183" s="6"/>
      <c r="CW183" s="6"/>
      <c r="DA183" s="24">
        <f ca="1">MIN(DB172,MAX(0,DB172/2-(DA179-DA180)/DB173/DB172))</f>
        <v>1.9255208941854578</v>
      </c>
      <c r="DB183" s="24">
        <f ca="1">MIN(DB172,MAX(0,DB172/2-(DB179-DB180)/DB174/DB172))</f>
        <v>0</v>
      </c>
      <c r="DC183" s="24">
        <f ca="1">MIN(DB172,MAX(0,DB172/2-(DC179-DC180)/DB174/DB172))</f>
        <v>3.6</v>
      </c>
      <c r="DE183" s="38"/>
      <c r="DG183" s="8" t="s">
        <v>58</v>
      </c>
      <c r="DH183" s="6"/>
      <c r="DI183" s="6"/>
      <c r="DJ183" s="6"/>
      <c r="DK183" s="6"/>
      <c r="DL183" s="6"/>
      <c r="DM183" s="6"/>
      <c r="DN183" s="6"/>
      <c r="DO183" s="6"/>
      <c r="DS183" s="24">
        <f ca="1">MIN(DT172,MAX(0,DT172/2-(DS179-DS180)/DT173/DT172))</f>
        <v>1.9255208941854578</v>
      </c>
      <c r="DT183" s="24">
        <f ca="1">MIN(DT172,MAX(0,DT172/2-(DT179-DT180)/DT174/DT172))</f>
        <v>0</v>
      </c>
      <c r="DU183" s="24">
        <f ca="1">MIN(DT172,MAX(0,DT172/2-(DU179-DU180)/DT174/DT172))</f>
        <v>3.6</v>
      </c>
    </row>
    <row r="184" spans="1:125" x14ac:dyDescent="0.35">
      <c r="C184" s="8" t="s">
        <v>66</v>
      </c>
      <c r="O184" s="24">
        <f ca="1">O179+(P173*P172/2-(O179-O180)/P172)*O183-P173*O183^2/2</f>
        <v>11.879947132241647</v>
      </c>
      <c r="P184" s="24">
        <f ca="1">P179+(P174*P172/2-(P179-P180)/P172)*P183-P174*P183^2/2</f>
        <v>13.588054615369131</v>
      </c>
      <c r="Q184" s="24">
        <f ca="1">Q179+(P174*P172/2-(Q179-Q180)/P172)*Q183-P174*Q183^2/2</f>
        <v>11.791768492317033</v>
      </c>
      <c r="S184" s="38"/>
      <c r="U184" s="8" t="s">
        <v>66</v>
      </c>
      <c r="AG184" s="24">
        <f ca="1">AG179+(AH173*AH172/2-(AG179-AG180)/AH172)*AG183-AH173*AG183^2/2</f>
        <v>6.7188651627166465</v>
      </c>
      <c r="AH184" s="24">
        <f ca="1">AH179+(AH174*AH172/2-(AH179-AH180)/AH172)*AH183-AH174*AH183^2/2</f>
        <v>14.7292962003289</v>
      </c>
      <c r="AI184" s="24">
        <f ca="1">AI179+(AH174*AH172/2-(AI179-AI180)/AH172)*AI183-AH174*AI183^2/2</f>
        <v>14.386687752695408</v>
      </c>
      <c r="AK184" s="38"/>
      <c r="AM184" s="8" t="s">
        <v>66</v>
      </c>
      <c r="AY184" s="24">
        <f ca="1">AY179+(AZ173*AZ172/2-(AY179-AY180)/AZ172)*AY183-AZ173*AY183^2/2</f>
        <v>13.425614626324595</v>
      </c>
      <c r="AZ184" s="24">
        <f ca="1">AZ179+(AZ174*AZ172/2-(AZ179-AZ180)/AZ172)*AZ183-AZ174*AZ183^2/2</f>
        <v>16.194216889300414</v>
      </c>
      <c r="BA184" s="24">
        <f ca="1">BA179+(AZ174*AZ172/2-(BA179-BA180)/AZ172)*BA183-AZ174*BA183^2/2</f>
        <v>8.5878634386831365</v>
      </c>
      <c r="BC184" s="38"/>
      <c r="BE184" s="8" t="s">
        <v>66</v>
      </c>
      <c r="BQ184" s="24">
        <f ca="1">BQ179+(BR173*BR172/2-(BQ179-BQ180)/BR172)*BQ183-BR173*BQ183^2/2</f>
        <v>26.900699303501796</v>
      </c>
      <c r="BR184" s="24">
        <f ca="1">BR179+(BR174*BR172/2-(BR179-BR180)/BR172)*BR183-BR174*BR183^2/2</f>
        <v>95.904399999999995</v>
      </c>
      <c r="BS184" s="24">
        <f ca="1">BS179+(BR174*BR172/2-(BS179-BS180)/BR172)*BS183-BR174*BS183^2/2</f>
        <v>141.6002</v>
      </c>
      <c r="BU184" s="38"/>
      <c r="BW184" s="8" t="s">
        <v>66</v>
      </c>
      <c r="CI184" s="24">
        <f ca="1">CI179+(CJ173*CJ172/2-(CI179-CI180)/CJ172)*CI183-CJ173*CI183^2/2</f>
        <v>44.253570222378002</v>
      </c>
      <c r="CJ184" s="24">
        <f ca="1">CJ179+(CJ174*CJ172/2-(CJ179-CJ180)/CJ172)*CJ183-CJ174*CJ183^2/2</f>
        <v>135.64359999999999</v>
      </c>
      <c r="CK184" s="24">
        <f ca="1">CK179+(CJ174*CJ172/2-(CK179-CK180)/CJ172)*CK183-CJ174*CK183^2/2</f>
        <v>133.37080000000003</v>
      </c>
      <c r="CM184" s="38"/>
      <c r="CO184" s="8" t="s">
        <v>66</v>
      </c>
      <c r="DA184" s="24">
        <f ca="1">DA179+(DB173*DB172/2-(DA179-DA180)/DB172)*DA183-DB173*DA183^2/2</f>
        <v>42.190704268844186</v>
      </c>
      <c r="DB184" s="24">
        <f ca="1">DB179+(DB174*DB172/2-(DB179-DB180)/DB172)*DB183-DB174*DB183^2/2</f>
        <v>127.23910000000001</v>
      </c>
      <c r="DC184" s="24">
        <f ca="1">DC179+(DB174*DB172/2-(DC179-DC180)/DB172)*DC183-DB174*DC183^2/2</f>
        <v>102.14650000000003</v>
      </c>
      <c r="DE184" s="38"/>
      <c r="DG184" s="8" t="s">
        <v>66</v>
      </c>
      <c r="DS184" s="24">
        <f ca="1">DS179+(DT173*DT172/2-(DS179-DS180)/DT172)*DS183-DT173*DS183^2/2</f>
        <v>42.190704268844186</v>
      </c>
      <c r="DT184" s="24">
        <f ca="1">DT179+(DT174*DT172/2-(DT179-DT180)/DT172)*DT183-DT174*DT183^2/2</f>
        <v>127.23910000000001</v>
      </c>
      <c r="DU184" s="24">
        <f ca="1">DU179+(DT174*DT172/2-(DU179-DU180)/DT172)*DU183-DT174*DU183^2/2</f>
        <v>102.14650000000003</v>
      </c>
    </row>
    <row r="185" spans="1:125" x14ac:dyDescent="0.35">
      <c r="S185" s="38"/>
      <c r="AK185" s="38"/>
      <c r="BC185" s="38"/>
      <c r="BU185" s="38"/>
      <c r="CM185" s="38"/>
      <c r="DE185" s="38"/>
    </row>
    <row r="186" spans="1:125" s="21" customFormat="1" x14ac:dyDescent="0.35">
      <c r="D186" s="23" t="s">
        <v>32</v>
      </c>
      <c r="E186" s="23" t="s">
        <v>33</v>
      </c>
      <c r="F186" s="23" t="s">
        <v>34</v>
      </c>
      <c r="G186" s="23" t="s">
        <v>35</v>
      </c>
      <c r="H186" s="23" t="s">
        <v>36</v>
      </c>
      <c r="I186" s="23" t="s">
        <v>37</v>
      </c>
      <c r="J186" s="23" t="s">
        <v>39</v>
      </c>
      <c r="K186" s="23" t="s">
        <v>40</v>
      </c>
      <c r="L186" s="23" t="s">
        <v>41</v>
      </c>
      <c r="M186" s="23" t="s">
        <v>42</v>
      </c>
      <c r="N186" s="23" t="s">
        <v>53</v>
      </c>
      <c r="O186" s="20" t="s">
        <v>32</v>
      </c>
      <c r="P186" s="23" t="s">
        <v>51</v>
      </c>
      <c r="Q186" s="23" t="s">
        <v>52</v>
      </c>
      <c r="S186" s="40"/>
      <c r="V186" s="23" t="s">
        <v>32</v>
      </c>
      <c r="W186" s="23" t="s">
        <v>33</v>
      </c>
      <c r="X186" s="23" t="s">
        <v>34</v>
      </c>
      <c r="Y186" s="23" t="s">
        <v>35</v>
      </c>
      <c r="Z186" s="23" t="s">
        <v>36</v>
      </c>
      <c r="AA186" s="23" t="s">
        <v>37</v>
      </c>
      <c r="AB186" s="23" t="s">
        <v>39</v>
      </c>
      <c r="AC186" s="23" t="s">
        <v>40</v>
      </c>
      <c r="AD186" s="23" t="s">
        <v>41</v>
      </c>
      <c r="AE186" s="23" t="s">
        <v>42</v>
      </c>
      <c r="AF186" s="23" t="s">
        <v>53</v>
      </c>
      <c r="AG186" s="20" t="s">
        <v>32</v>
      </c>
      <c r="AH186" s="23" t="s">
        <v>51</v>
      </c>
      <c r="AI186" s="23" t="s">
        <v>52</v>
      </c>
      <c r="AK186" s="40"/>
      <c r="AN186" s="23" t="s">
        <v>32</v>
      </c>
      <c r="AO186" s="23" t="s">
        <v>33</v>
      </c>
      <c r="AP186" s="23" t="s">
        <v>34</v>
      </c>
      <c r="AQ186" s="23" t="s">
        <v>35</v>
      </c>
      <c r="AR186" s="23" t="s">
        <v>36</v>
      </c>
      <c r="AS186" s="23" t="s">
        <v>37</v>
      </c>
      <c r="AT186" s="23" t="s">
        <v>39</v>
      </c>
      <c r="AU186" s="23" t="s">
        <v>40</v>
      </c>
      <c r="AV186" s="23" t="s">
        <v>41</v>
      </c>
      <c r="AW186" s="23" t="s">
        <v>42</v>
      </c>
      <c r="AX186" s="23" t="s">
        <v>53</v>
      </c>
      <c r="AY186" s="20" t="s">
        <v>32</v>
      </c>
      <c r="AZ186" s="23" t="s">
        <v>51</v>
      </c>
      <c r="BA186" s="23" t="s">
        <v>52</v>
      </c>
      <c r="BC186" s="40"/>
      <c r="BF186" s="23" t="s">
        <v>32</v>
      </c>
      <c r="BG186" s="23" t="s">
        <v>33</v>
      </c>
      <c r="BH186" s="23" t="s">
        <v>34</v>
      </c>
      <c r="BI186" s="23" t="s">
        <v>35</v>
      </c>
      <c r="BJ186" s="23" t="s">
        <v>36</v>
      </c>
      <c r="BK186" s="23" t="s">
        <v>37</v>
      </c>
      <c r="BL186" s="23" t="s">
        <v>39</v>
      </c>
      <c r="BM186" s="23" t="s">
        <v>40</v>
      </c>
      <c r="BN186" s="23" t="s">
        <v>41</v>
      </c>
      <c r="BO186" s="23" t="s">
        <v>42</v>
      </c>
      <c r="BP186" s="23" t="s">
        <v>53</v>
      </c>
      <c r="BQ186" s="20" t="s">
        <v>32</v>
      </c>
      <c r="BR186" s="23" t="s">
        <v>51</v>
      </c>
      <c r="BS186" s="23" t="s">
        <v>52</v>
      </c>
      <c r="BU186" s="40"/>
      <c r="BX186" s="23" t="s">
        <v>32</v>
      </c>
      <c r="BY186" s="23" t="s">
        <v>33</v>
      </c>
      <c r="BZ186" s="23" t="s">
        <v>34</v>
      </c>
      <c r="CA186" s="23" t="s">
        <v>35</v>
      </c>
      <c r="CB186" s="23" t="s">
        <v>36</v>
      </c>
      <c r="CC186" s="23" t="s">
        <v>37</v>
      </c>
      <c r="CD186" s="23" t="s">
        <v>39</v>
      </c>
      <c r="CE186" s="23" t="s">
        <v>40</v>
      </c>
      <c r="CF186" s="23" t="s">
        <v>41</v>
      </c>
      <c r="CG186" s="23" t="s">
        <v>42</v>
      </c>
      <c r="CH186" s="23" t="s">
        <v>53</v>
      </c>
      <c r="CI186" s="20" t="s">
        <v>32</v>
      </c>
      <c r="CJ186" s="23" t="s">
        <v>51</v>
      </c>
      <c r="CK186" s="23" t="s">
        <v>52</v>
      </c>
      <c r="CM186" s="40"/>
      <c r="CP186" s="23" t="s">
        <v>32</v>
      </c>
      <c r="CQ186" s="23" t="s">
        <v>33</v>
      </c>
      <c r="CR186" s="23" t="s">
        <v>34</v>
      </c>
      <c r="CS186" s="23" t="s">
        <v>35</v>
      </c>
      <c r="CT186" s="23" t="s">
        <v>36</v>
      </c>
      <c r="CU186" s="23" t="s">
        <v>37</v>
      </c>
      <c r="CV186" s="23" t="s">
        <v>39</v>
      </c>
      <c r="CW186" s="23" t="s">
        <v>40</v>
      </c>
      <c r="CX186" s="23" t="s">
        <v>41</v>
      </c>
      <c r="CY186" s="23" t="s">
        <v>42</v>
      </c>
      <c r="CZ186" s="23" t="s">
        <v>53</v>
      </c>
      <c r="DA186" s="20" t="s">
        <v>32</v>
      </c>
      <c r="DB186" s="23" t="s">
        <v>51</v>
      </c>
      <c r="DC186" s="23" t="s">
        <v>52</v>
      </c>
      <c r="DE186" s="40"/>
      <c r="DH186" s="23" t="s">
        <v>32</v>
      </c>
      <c r="DI186" s="23" t="s">
        <v>33</v>
      </c>
      <c r="DJ186" s="23" t="s">
        <v>34</v>
      </c>
      <c r="DK186" s="23" t="s">
        <v>35</v>
      </c>
      <c r="DL186" s="23" t="s">
        <v>36</v>
      </c>
      <c r="DM186" s="23" t="s">
        <v>37</v>
      </c>
      <c r="DN186" s="23" t="s">
        <v>39</v>
      </c>
      <c r="DO186" s="23" t="s">
        <v>40</v>
      </c>
      <c r="DP186" s="23" t="s">
        <v>41</v>
      </c>
      <c r="DQ186" s="23" t="s">
        <v>42</v>
      </c>
      <c r="DR186" s="23" t="s">
        <v>53</v>
      </c>
      <c r="DS186" s="20" t="s">
        <v>32</v>
      </c>
      <c r="DT186" s="23" t="s">
        <v>51</v>
      </c>
      <c r="DU186" s="23" t="s">
        <v>52</v>
      </c>
    </row>
    <row r="187" spans="1:125" s="21" customFormat="1" x14ac:dyDescent="0.35">
      <c r="A187" s="22" t="s">
        <v>38</v>
      </c>
      <c r="C187" s="8" t="s">
        <v>11</v>
      </c>
      <c r="D187" s="24">
        <f ca="1">D179+D181*F175/100-P173*F175^2/20000</f>
        <v>-16.514087499999999</v>
      </c>
      <c r="E187" s="24">
        <f ca="1">E179+E181*F175/100-P174*F175^2/20000</f>
        <v>-10.118324999999999</v>
      </c>
      <c r="F187" s="24">
        <f ca="1">F179-(F179-F180)/P172*F175/100</f>
        <v>19.196117021276596</v>
      </c>
      <c r="G187" s="24">
        <f ca="1">G179-(G179-G180)/P172*F175/100</f>
        <v>2.3391489361702131</v>
      </c>
      <c r="H187" s="24">
        <f ca="1">H179-(H179-H180)/P172*F175/100</f>
        <v>0.28136170212765954</v>
      </c>
      <c r="I187" s="24">
        <f ca="1">I179-(I179-I180)/P172*F175/100</f>
        <v>0.41455319148936171</v>
      </c>
      <c r="J187" s="24">
        <f ca="1">(ABS(F187)+ABS(H187))*SIGN(F187)</f>
        <v>19.477478723404253</v>
      </c>
      <c r="K187" s="24">
        <f ca="1">(ABS(G187)+ABS(I187))*SIGN(G187)</f>
        <v>2.753702127659575</v>
      </c>
      <c r="L187" s="24">
        <f ca="1">(ABS(J187)+0.3*ABS(K187))*SIGN(J187)</f>
        <v>20.303589361702127</v>
      </c>
      <c r="M187" s="24">
        <f t="shared" ref="M187:M190" ca="1" si="623">(ABS(K187)+0.3*ABS(J187))*SIGN(K187)</f>
        <v>8.5969457446808519</v>
      </c>
      <c r="N187" s="24">
        <f ca="1">IF($C$2&lt;=$C$3,L187,M187)</f>
        <v>20.303589361702127</v>
      </c>
      <c r="O187" s="24">
        <f ca="1">D187</f>
        <v>-16.514087499999999</v>
      </c>
      <c r="P187" s="24">
        <f ca="1">E187+N187</f>
        <v>10.185264361702128</v>
      </c>
      <c r="Q187" s="24">
        <f ca="1">E187-N187</f>
        <v>-30.421914361702125</v>
      </c>
      <c r="S187" s="35" t="s">
        <v>38</v>
      </c>
      <c r="U187" s="8" t="s">
        <v>11</v>
      </c>
      <c r="V187" s="24">
        <f ca="1">V179+V181*X175/100-AH173*X175^2/20000</f>
        <v>-11.6719375</v>
      </c>
      <c r="W187" s="24">
        <f ca="1">W179+W181*X175/100-AH174*X175^2/20000</f>
        <v>-7.1558250000000001</v>
      </c>
      <c r="X187" s="24">
        <f ca="1">X179-(X179-X180)/AH172*X175/100</f>
        <v>20.67625</v>
      </c>
      <c r="Y187" s="24">
        <f ca="1">Y179-(Y179-Y180)/AH172*X175/100</f>
        <v>2.5180657894736842</v>
      </c>
      <c r="Z187" s="24">
        <f ca="1">Z179-(Z179-Z180)/AH172*X175/100</f>
        <v>0.3031447368421053</v>
      </c>
      <c r="AA187" s="24">
        <f ca="1">AA179-(AA179-AA180)/AH172*X175/100</f>
        <v>0.44594736842105265</v>
      </c>
      <c r="AB187" s="24">
        <f ca="1">(ABS(X187)+ABS(Z187))*SIGN(X187)</f>
        <v>20.979394736842107</v>
      </c>
      <c r="AC187" s="24">
        <f ca="1">(ABS(Y187)+ABS(AA187))*SIGN(Y187)</f>
        <v>2.9640131578947368</v>
      </c>
      <c r="AD187" s="24">
        <f ca="1">(ABS(AB187)+0.3*ABS(AC187))*SIGN(AB187)</f>
        <v>21.868598684210529</v>
      </c>
      <c r="AE187" s="24">
        <f t="shared" ref="AE187:AE190" ca="1" si="624">(ABS(AC187)+0.3*ABS(AB187))*SIGN(AC187)</f>
        <v>9.2578315789473677</v>
      </c>
      <c r="AF187" s="24">
        <f ca="1">IF($C$2&lt;=$C$3,AD187,AE187)</f>
        <v>21.868598684210529</v>
      </c>
      <c r="AG187" s="24">
        <f ca="1">V187</f>
        <v>-11.6719375</v>
      </c>
      <c r="AH187" s="24">
        <f ca="1">W187+AF187</f>
        <v>14.712773684210529</v>
      </c>
      <c r="AI187" s="24">
        <f ca="1">W187-AF187</f>
        <v>-29.024423684210529</v>
      </c>
      <c r="AK187" s="35" t="s">
        <v>38</v>
      </c>
      <c r="AM187" s="8" t="s">
        <v>11</v>
      </c>
      <c r="AN187" s="24">
        <f ca="1">AN179+AN181*AP175/100-AZ173*AP175^2/20000</f>
        <v>-18.261774999999997</v>
      </c>
      <c r="AO187" s="24">
        <f ca="1">AO179+AO181*AP175/100-AZ174*AP175^2/20000</f>
        <v>-11.006</v>
      </c>
      <c r="AP187" s="24">
        <f ca="1">AP179-(AP179-AP180)/AZ172*AP175/100</f>
        <v>20.740750000000002</v>
      </c>
      <c r="AQ187" s="24">
        <f ca="1">AQ179-(AQ179-AQ180)/AZ172*AP175/100</f>
        <v>2.5210499999999998</v>
      </c>
      <c r="AR187" s="24">
        <f ca="1">AR179-(AR179-AR180)/AZ172*AP175/100</f>
        <v>0.30280000000000001</v>
      </c>
      <c r="AS187" s="24">
        <f ca="1">AS179-(AS179-AS180)/AZ172*AP175/100</f>
        <v>0.44555</v>
      </c>
      <c r="AT187" s="24">
        <f ca="1">(ABS(AP187)+ABS(AR187))*SIGN(AP187)</f>
        <v>21.043550000000003</v>
      </c>
      <c r="AU187" s="24">
        <f ca="1">(ABS(AQ187)+ABS(AS187))*SIGN(AQ187)</f>
        <v>2.9665999999999997</v>
      </c>
      <c r="AV187" s="24">
        <f ca="1">(ABS(AT187)+0.3*ABS(AU187))*SIGN(AT187)</f>
        <v>21.933530000000005</v>
      </c>
      <c r="AW187" s="24">
        <f t="shared" ref="AW187:AW190" ca="1" si="625">(ABS(AU187)+0.3*ABS(AT187))*SIGN(AU187)</f>
        <v>9.2796650000000014</v>
      </c>
      <c r="AX187" s="24">
        <f ca="1">IF($C$2&lt;=$C$3,AV187,AW187)</f>
        <v>21.933530000000005</v>
      </c>
      <c r="AY187" s="24">
        <f ca="1">AN187</f>
        <v>-18.261774999999997</v>
      </c>
      <c r="AZ187" s="24">
        <f ca="1">AO187+AX187</f>
        <v>10.927530000000004</v>
      </c>
      <c r="BA187" s="24">
        <f ca="1">AO187-AX187</f>
        <v>-32.939530000000005</v>
      </c>
      <c r="BC187" s="35" t="s">
        <v>38</v>
      </c>
      <c r="BE187" s="8" t="s">
        <v>11</v>
      </c>
      <c r="BF187" s="24">
        <f ca="1">BF179+BF181*BH175/100-BR173*BH175^2/20000</f>
        <v>-27.509224999999994</v>
      </c>
      <c r="BG187" s="24">
        <f ca="1">BG179+BG181*BH175/100-BR174*BH175^2/20000</f>
        <v>-16.465262500000001</v>
      </c>
      <c r="BH187" s="24">
        <f ca="1">BH179-(BH179-BH180)/BR172*BH175/100</f>
        <v>100.31359375000001</v>
      </c>
      <c r="BI187" s="24">
        <f ca="1">BI179-(BI179-BI180)/BR172*BH175/100</f>
        <v>12.221828125</v>
      </c>
      <c r="BJ187" s="24">
        <f ca="1">BJ179-(BJ179-BJ180)/BR172*BH175/100</f>
        <v>1.4641562499999998</v>
      </c>
      <c r="BK187" s="24">
        <f ca="1">BK179-(BK179-BK180)/BR172*BH175/100</f>
        <v>2.154671875</v>
      </c>
      <c r="BL187" s="24">
        <f ca="1">(ABS(BH187)+ABS(BJ187))*SIGN(BH187)</f>
        <v>101.77775000000001</v>
      </c>
      <c r="BM187" s="24">
        <f ca="1">(ABS(BI187)+ABS(BK187))*SIGN(BI187)</f>
        <v>14.3765</v>
      </c>
      <c r="BN187" s="24">
        <f ca="1">(ABS(BL187)+0.3*ABS(BM187))*SIGN(BL187)</f>
        <v>106.09070000000001</v>
      </c>
      <c r="BO187" s="24">
        <f t="shared" ref="BO187:BO190" ca="1" si="626">(ABS(BM187)+0.3*ABS(BL187))*SIGN(BM187)</f>
        <v>44.909824999999998</v>
      </c>
      <c r="BP187" s="24">
        <f ca="1">IF($C$2&lt;=$C$3,BN187,BO187)</f>
        <v>106.09070000000001</v>
      </c>
      <c r="BQ187" s="24">
        <f ca="1">BF187</f>
        <v>-27.509224999999994</v>
      </c>
      <c r="BR187" s="24">
        <f ca="1">BG187+BP187</f>
        <v>89.625437500000004</v>
      </c>
      <c r="BS187" s="24">
        <f ca="1">BG187-BP187</f>
        <v>-122.55596250000002</v>
      </c>
      <c r="BU187" s="35" t="s">
        <v>38</v>
      </c>
      <c r="BW187" s="8" t="s">
        <v>11</v>
      </c>
      <c r="BX187" s="24">
        <f ca="1">BX179+BX181*BZ175/100-CJ173*BZ175^2/20000</f>
        <v>-41.060874999999996</v>
      </c>
      <c r="BY187" s="24">
        <f ca="1">BY179+BY181*BZ175/100-CJ174*BZ175^2/20000</f>
        <v>-24.534962500000002</v>
      </c>
      <c r="BZ187" s="24">
        <f ca="1">BZ179-(BZ179-BZ180)/CJ172*BZ175/100</f>
        <v>144.06983333333332</v>
      </c>
      <c r="CA187" s="24">
        <f ca="1">CA179-(CA179-CA180)/CJ172*BZ175/100</f>
        <v>17.54175</v>
      </c>
      <c r="CB187" s="24">
        <f ca="1">CB179-(CB179-CB180)/CJ172*BZ175/100</f>
        <v>2.1074166666666665</v>
      </c>
      <c r="CC187" s="24">
        <f ca="1">CC179-(CC179-CC180)/CJ172*BZ175/100</f>
        <v>3.1012499999999998</v>
      </c>
      <c r="CD187" s="24">
        <f ca="1">(ABS(BZ187)+ABS(CB187))*SIGN(BZ187)</f>
        <v>146.17724999999999</v>
      </c>
      <c r="CE187" s="24">
        <f ca="1">(ABS(CA187)+ABS(CC187))*SIGN(CA187)</f>
        <v>20.643000000000001</v>
      </c>
      <c r="CF187" s="24">
        <f ca="1">(ABS(CD187)+0.3*ABS(CE187))*SIGN(CD187)</f>
        <v>152.37015</v>
      </c>
      <c r="CG187" s="24">
        <f t="shared" ref="CG187:CG190" ca="1" si="627">(ABS(CE187)+0.3*ABS(CD187))*SIGN(CE187)</f>
        <v>64.496174999999994</v>
      </c>
      <c r="CH187" s="24">
        <f ca="1">IF($C$2&lt;=$C$3,CF187,CG187)</f>
        <v>152.37015</v>
      </c>
      <c r="CI187" s="24">
        <f ca="1">BX187</f>
        <v>-41.060874999999996</v>
      </c>
      <c r="CJ187" s="24">
        <f ca="1">BY187+CH187</f>
        <v>127.83518749999999</v>
      </c>
      <c r="CK187" s="24">
        <f ca="1">BY187-CH187</f>
        <v>-176.9051125</v>
      </c>
      <c r="CM187" s="35" t="s">
        <v>38</v>
      </c>
      <c r="CO187" s="8" t="s">
        <v>11</v>
      </c>
      <c r="CP187" s="24">
        <f ca="1">CP179+CP181*CR175/100-DB173*CR175^2/20000</f>
        <v>-28.628424999999996</v>
      </c>
      <c r="CQ187" s="24">
        <f ca="1">CQ179+CQ181*CR175/100-DB174*CR175^2/20000</f>
        <v>-17.110312500000003</v>
      </c>
      <c r="CR187" s="24">
        <f ca="1">CR179-(CR179-CR180)/DB172*CR175/100</f>
        <v>129.58684722222222</v>
      </c>
      <c r="CS187" s="24">
        <f ca="1">CS179-(CS179-CS180)/DB172*CR175/100</f>
        <v>15.79351388888889</v>
      </c>
      <c r="CT187" s="24">
        <f ca="1">CT179-(CT179-CT180)/DB172*CR175/100</f>
        <v>1.8971388888888889</v>
      </c>
      <c r="CU187" s="24">
        <f ca="1">CU179-(CU179-CU180)/DB172*CR175/100</f>
        <v>2.7914861111111113</v>
      </c>
      <c r="CV187" s="24">
        <f ca="1">(ABS(CR187)+ABS(CT187))*SIGN(CR187)</f>
        <v>131.48398611111111</v>
      </c>
      <c r="CW187" s="24">
        <f ca="1">(ABS(CS187)+ABS(CU187))*SIGN(CS187)</f>
        <v>18.585000000000001</v>
      </c>
      <c r="CX187" s="24">
        <f ca="1">(ABS(CV187)+0.3*ABS(CW187))*SIGN(CV187)</f>
        <v>137.05948611111111</v>
      </c>
      <c r="CY187" s="24">
        <f t="shared" ref="CY187:CY190" ca="1" si="628">(ABS(CW187)+0.3*ABS(CV187))*SIGN(CW187)</f>
        <v>58.03019583333333</v>
      </c>
      <c r="CZ187" s="24">
        <f ca="1">IF($C$2&lt;=$C$3,CX187,CY187)</f>
        <v>137.05948611111111</v>
      </c>
      <c r="DA187" s="24">
        <f ca="1">CP187</f>
        <v>-28.628424999999996</v>
      </c>
      <c r="DB187" s="24">
        <f ca="1">CQ187+CZ187</f>
        <v>119.94917361111111</v>
      </c>
      <c r="DC187" s="24">
        <f ca="1">CQ187-CZ187</f>
        <v>-154.1697986111111</v>
      </c>
      <c r="DE187" s="35" t="s">
        <v>38</v>
      </c>
      <c r="DG187" s="8" t="s">
        <v>11</v>
      </c>
      <c r="DH187" s="24">
        <f ca="1">DH179+DH181*DJ175/100-DT173*DJ175^2/20000</f>
        <v>-28.628424999999996</v>
      </c>
      <c r="DI187" s="24">
        <f ca="1">DI179+DI181*DJ175/100-DT174*DJ175^2/20000</f>
        <v>-17.110312500000003</v>
      </c>
      <c r="DJ187" s="24">
        <f ca="1">DJ179-(DJ179-DJ180)/DT172*DJ175/100</f>
        <v>129.58684722222222</v>
      </c>
      <c r="DK187" s="24">
        <f ca="1">DK179-(DK179-DK180)/DT172*DJ175/100</f>
        <v>15.79351388888889</v>
      </c>
      <c r="DL187" s="24">
        <f ca="1">DL179-(DL179-DL180)/DT172*DJ175/100</f>
        <v>1.8971388888888889</v>
      </c>
      <c r="DM187" s="24">
        <f ca="1">DM179-(DM179-DM180)/DT172*DJ175/100</f>
        <v>2.7914861111111113</v>
      </c>
      <c r="DN187" s="24">
        <f ca="1">(ABS(DJ187)+ABS(DL187))*SIGN(DJ187)</f>
        <v>131.48398611111111</v>
      </c>
      <c r="DO187" s="24">
        <f ca="1">(ABS(DK187)+ABS(DM187))*SIGN(DK187)</f>
        <v>18.585000000000001</v>
      </c>
      <c r="DP187" s="24">
        <f ca="1">(ABS(DN187)+0.3*ABS(DO187))*SIGN(DN187)</f>
        <v>137.05948611111111</v>
      </c>
      <c r="DQ187" s="24">
        <f t="shared" ref="DQ187:DQ190" ca="1" si="629">(ABS(DO187)+0.3*ABS(DN187))*SIGN(DO187)</f>
        <v>58.03019583333333</v>
      </c>
      <c r="DR187" s="24">
        <f ca="1">IF($C$2&lt;=$C$3,DP187,DQ187)</f>
        <v>137.05948611111111</v>
      </c>
      <c r="DS187" s="24">
        <f ca="1">DH187</f>
        <v>-28.628424999999996</v>
      </c>
      <c r="DT187" s="24">
        <f ca="1">DI187+DR187</f>
        <v>119.94917361111111</v>
      </c>
      <c r="DU187" s="24">
        <f ca="1">DI187-DR187</f>
        <v>-154.1697986111111</v>
      </c>
    </row>
    <row r="188" spans="1:125" s="21" customFormat="1" x14ac:dyDescent="0.35">
      <c r="C188" s="8" t="s">
        <v>10</v>
      </c>
      <c r="D188" s="24">
        <f ca="1">D180-D182*F176/100-P173*F176^2/20000</f>
        <v>-18.3528375</v>
      </c>
      <c r="E188" s="24">
        <f ca="1">E180-E182*F176/100-P174*F176^2/20000</f>
        <v>-11.246525</v>
      </c>
      <c r="F188" s="24">
        <f ca="1">F180-(F180-F179)/P172*F175/100</f>
        <v>-18.083117021276596</v>
      </c>
      <c r="G188" s="24">
        <f ca="1">G180-(G180-G179)/P172*F175/100</f>
        <v>-2.203148936170213</v>
      </c>
      <c r="H188" s="24">
        <f ca="1">H180-(H180-H179)/P172*F175/100</f>
        <v>-0.26536170212765953</v>
      </c>
      <c r="I188" s="24">
        <f ca="1">I180-(I180-I179)/P172*F175/100</f>
        <v>-0.39055319148936168</v>
      </c>
      <c r="J188" s="24">
        <f t="shared" ref="J188:K190" ca="1" si="630">(ABS(F188)+ABS(H188))*SIGN(F188)</f>
        <v>-18.348478723404256</v>
      </c>
      <c r="K188" s="24">
        <f t="shared" ca="1" si="630"/>
        <v>-2.5937021276595749</v>
      </c>
      <c r="L188" s="24">
        <f t="shared" ref="L188:L190" ca="1" si="631">(ABS(J188)+0.3*ABS(K188))*SIGN(J188)</f>
        <v>-19.126589361702127</v>
      </c>
      <c r="M188" s="24">
        <f t="shared" ca="1" si="623"/>
        <v>-8.0982457446808525</v>
      </c>
      <c r="N188" s="24">
        <f ca="1">IF($C$2&lt;=$C$3,L188,M188)</f>
        <v>-19.126589361702127</v>
      </c>
      <c r="O188" s="24">
        <f t="shared" ref="O188:O190" ca="1" si="632">D188</f>
        <v>-18.3528375</v>
      </c>
      <c r="P188" s="24">
        <f t="shared" ref="P188:P190" ca="1" si="633">E188+N188</f>
        <v>-30.373114361702129</v>
      </c>
      <c r="Q188" s="24">
        <f t="shared" ref="Q188:Q190" ca="1" si="634">E188-N188</f>
        <v>7.8800643617021269</v>
      </c>
      <c r="S188" s="40"/>
      <c r="U188" s="8" t="s">
        <v>10</v>
      </c>
      <c r="V188" s="24">
        <f ca="1">V180-V182*X176/100-AH173*X176^2/20000</f>
        <v>-11.9778375</v>
      </c>
      <c r="W188" s="24">
        <f ca="1">W180-W182*X176/100-AH174*X176^2/20000</f>
        <v>-7.319725</v>
      </c>
      <c r="X188" s="24">
        <f ca="1">X180-(X180-X179)/AH172*X175/100</f>
        <v>-20.501249999999999</v>
      </c>
      <c r="Y188" s="24">
        <f ca="1">Y180-(Y180-Y179)/AH172*X175/100</f>
        <v>-2.4970657894736843</v>
      </c>
      <c r="Z188" s="24">
        <f ca="1">Z180-(Z180-Z179)/AH172*X175/100</f>
        <v>-0.3001447368421053</v>
      </c>
      <c r="AA188" s="24">
        <f ca="1">AA180-(AA180-AA179)/AH172*X175/100</f>
        <v>-0.44194736842105264</v>
      </c>
      <c r="AB188" s="24">
        <f t="shared" ref="AB188:AC190" ca="1" si="635">(ABS(X188)+ABS(Z188))*SIGN(X188)</f>
        <v>-20.801394736842106</v>
      </c>
      <c r="AC188" s="24">
        <f t="shared" ca="1" si="635"/>
        <v>-2.9390131578947369</v>
      </c>
      <c r="AD188" s="24">
        <f t="shared" ref="AD188:AD190" ca="1" si="636">(ABS(AB188)+0.3*ABS(AC188))*SIGN(AB188)</f>
        <v>-21.683098684210528</v>
      </c>
      <c r="AE188" s="24">
        <f t="shared" ca="1" si="624"/>
        <v>-9.1794315789473693</v>
      </c>
      <c r="AF188" s="24">
        <f ca="1">IF($C$2&lt;=$C$3,AD188,AE188)</f>
        <v>-21.683098684210528</v>
      </c>
      <c r="AG188" s="24">
        <f t="shared" ref="AG188:AG190" ca="1" si="637">V188</f>
        <v>-11.9778375</v>
      </c>
      <c r="AH188" s="24">
        <f t="shared" ref="AH188:AH190" ca="1" si="638">W188+AF188</f>
        <v>-29.002823684210526</v>
      </c>
      <c r="AI188" s="24">
        <f t="shared" ref="AI188:AI190" ca="1" si="639">W188-AF188</f>
        <v>14.363373684210528</v>
      </c>
      <c r="AK188" s="40"/>
      <c r="AM188" s="8" t="s">
        <v>10</v>
      </c>
      <c r="AN188" s="24">
        <f ca="1">AN180-AN182*AP176/100-AZ173*AP176^2/20000</f>
        <v>-20.257075</v>
      </c>
      <c r="AO188" s="24">
        <f ca="1">AO180-AO182*AP176/100-AZ174*AP176^2/20000</f>
        <v>-12.195</v>
      </c>
      <c r="AP188" s="24">
        <f ca="1">AP180-(AP180-AP179)/AZ172*AP175/100</f>
        <v>-14.075750000000001</v>
      </c>
      <c r="AQ188" s="24">
        <f ca="1">AQ180-(AQ180-AQ179)/AZ172*AP175/100</f>
        <v>-1.7080500000000001</v>
      </c>
      <c r="AR188" s="24">
        <f ca="1">AR180-(AR180-AR179)/AZ172*AP175/100</f>
        <v>-0.20480000000000001</v>
      </c>
      <c r="AS188" s="24">
        <f ca="1">AS180-(AS180-AS179)/AZ172*AP175/100</f>
        <v>-0.30055000000000004</v>
      </c>
      <c r="AT188" s="24">
        <f t="shared" ref="AT188:AU190" ca="1" si="640">(ABS(AP188)+ABS(AR188))*SIGN(AP188)</f>
        <v>-14.280550000000002</v>
      </c>
      <c r="AU188" s="24">
        <f t="shared" ca="1" si="640"/>
        <v>-2.0085999999999999</v>
      </c>
      <c r="AV188" s="24">
        <f t="shared" ref="AV188:AV190" ca="1" si="641">(ABS(AT188)+0.3*ABS(AU188))*SIGN(AT188)</f>
        <v>-14.883130000000001</v>
      </c>
      <c r="AW188" s="24">
        <f t="shared" ca="1" si="625"/>
        <v>-6.2927650000000011</v>
      </c>
      <c r="AX188" s="24">
        <f ca="1">IF($C$2&lt;=$C$3,AV188,AW188)</f>
        <v>-14.883130000000001</v>
      </c>
      <c r="AY188" s="24">
        <f t="shared" ref="AY188:AY190" ca="1" si="642">AN188</f>
        <v>-20.257075</v>
      </c>
      <c r="AZ188" s="24">
        <f t="shared" ref="AZ188:AZ190" ca="1" si="643">AO188+AX188</f>
        <v>-27.078130000000002</v>
      </c>
      <c r="BA188" s="24">
        <f t="shared" ref="BA188:BA190" ca="1" si="644">AO188-AX188</f>
        <v>2.688130000000001</v>
      </c>
      <c r="BC188" s="40"/>
      <c r="BE188" s="8" t="s">
        <v>10</v>
      </c>
      <c r="BF188" s="24">
        <f ca="1">BF180-BF182*BH176/100-BR173*BH176^2/20000</f>
        <v>-22.736025000000001</v>
      </c>
      <c r="BG188" s="24">
        <f ca="1">BG180-BG182*BH176/100-BR174*BH176^2/20000</f>
        <v>-13.648162500000002</v>
      </c>
      <c r="BH188" s="24">
        <f ca="1">BH180-(BH180-BH179)/BR172*BH175/100</f>
        <v>-150.67959375000001</v>
      </c>
      <c r="BI188" s="24">
        <f ca="1">BI180-(BI180-BI179)/BR172*BH175/100</f>
        <v>-18.366828125000001</v>
      </c>
      <c r="BJ188" s="24">
        <f ca="1">BJ180-(BJ180-BJ179)/BR172*BH175/100</f>
        <v>-2.2061562499999998</v>
      </c>
      <c r="BK188" s="24">
        <f ca="1">BK180-(BK180-BK179)/BR172*BH175/100</f>
        <v>-3.2456718749999998</v>
      </c>
      <c r="BL188" s="24">
        <f t="shared" ref="BL188:BM190" ca="1" si="645">(ABS(BH188)+ABS(BJ188))*SIGN(BH188)</f>
        <v>-152.88575</v>
      </c>
      <c r="BM188" s="24">
        <f t="shared" ca="1" si="645"/>
        <v>-21.612500000000001</v>
      </c>
      <c r="BN188" s="24">
        <f t="shared" ref="BN188:BN190" ca="1" si="646">(ABS(BL188)+0.3*ABS(BM188))*SIGN(BL188)</f>
        <v>-159.36949999999999</v>
      </c>
      <c r="BO188" s="24">
        <f t="shared" ca="1" si="626"/>
        <v>-67.478224999999995</v>
      </c>
      <c r="BP188" s="24">
        <f ca="1">IF($C$2&lt;=$C$3,BN188,BO188)</f>
        <v>-159.36949999999999</v>
      </c>
      <c r="BQ188" s="24">
        <f t="shared" ref="BQ188:BQ190" ca="1" si="647">BF188</f>
        <v>-22.736025000000001</v>
      </c>
      <c r="BR188" s="24">
        <f t="shared" ref="BR188:BR190" ca="1" si="648">BG188+BP188</f>
        <v>-173.0176625</v>
      </c>
      <c r="BS188" s="24">
        <f t="shared" ref="BS188:BS190" ca="1" si="649">BG188-BP188</f>
        <v>145.72133749999998</v>
      </c>
      <c r="BU188" s="40"/>
      <c r="BW188" s="8" t="s">
        <v>10</v>
      </c>
      <c r="BX188" s="24">
        <f ca="1">BX180-BX182*BZ176/100-CJ173*BZ176^2/20000</f>
        <v>-45.20277500000001</v>
      </c>
      <c r="BY188" s="24">
        <f ca="1">BY180-BY182*BZ176/100-CJ174*BZ176^2/20000</f>
        <v>-27.065862500000001</v>
      </c>
      <c r="BZ188" s="24">
        <f ca="1">BZ180-(BZ180-BZ179)/CJ172*BZ175/100</f>
        <v>-144.79183333333333</v>
      </c>
      <c r="CA188" s="24">
        <f ca="1">CA180-(CA180-CA179)/CJ172*BZ175/100</f>
        <v>-17.630749999999999</v>
      </c>
      <c r="CB188" s="24">
        <f ca="1">CB180-(CB180-CB179)/CJ172*BZ175/100</f>
        <v>-2.1184166666666666</v>
      </c>
      <c r="CC188" s="24">
        <f ca="1">CC180-(CC180-CC179)/CJ172*BZ175/100</f>
        <v>-3.11625</v>
      </c>
      <c r="CD188" s="24">
        <f t="shared" ref="CD188:CE190" ca="1" si="650">(ABS(BZ188)+ABS(CB188))*SIGN(BZ188)</f>
        <v>-146.91024999999999</v>
      </c>
      <c r="CE188" s="24">
        <f t="shared" ca="1" si="650"/>
        <v>-20.747</v>
      </c>
      <c r="CF188" s="24">
        <f t="shared" ref="CF188:CF190" ca="1" si="651">(ABS(CD188)+0.3*ABS(CE188))*SIGN(CD188)</f>
        <v>-153.13434999999998</v>
      </c>
      <c r="CG188" s="24">
        <f t="shared" ca="1" si="627"/>
        <v>-64.820075000000003</v>
      </c>
      <c r="CH188" s="24">
        <f ca="1">IF($C$2&lt;=$C$3,CF188,CG188)</f>
        <v>-153.13434999999998</v>
      </c>
      <c r="CI188" s="24">
        <f t="shared" ref="CI188:CI190" ca="1" si="652">BX188</f>
        <v>-45.20277500000001</v>
      </c>
      <c r="CJ188" s="24">
        <f t="shared" ref="CJ188:CJ190" ca="1" si="653">BY188+CH188</f>
        <v>-180.20021249999999</v>
      </c>
      <c r="CK188" s="24">
        <f t="shared" ref="CK188:CK190" ca="1" si="654">BY188-CH188</f>
        <v>126.06848749999997</v>
      </c>
      <c r="CM188" s="40"/>
      <c r="CO188" s="8" t="s">
        <v>10</v>
      </c>
      <c r="CP188" s="24">
        <f ca="1">CP180-CP182*CR176/100-DB173*CR176^2/20000</f>
        <v>-24.114025000000002</v>
      </c>
      <c r="CQ188" s="24">
        <f ca="1">CQ180-CQ182*CR176/100-DB174*CR176^2/20000</f>
        <v>-14.439112500000002</v>
      </c>
      <c r="CR188" s="24">
        <f ca="1">CR180-(CR180-CR179)/DB172*CR175/100</f>
        <v>-91.319847222222222</v>
      </c>
      <c r="CS188" s="24">
        <f ca="1">CS180-(CS180-CS179)/DB172*CR175/100</f>
        <v>-11.122513888888889</v>
      </c>
      <c r="CT188" s="24">
        <f ca="1">CT180-(CT180-CT179)/DB172*CR175/100</f>
        <v>-1.3331388888888891</v>
      </c>
      <c r="CU188" s="24">
        <f ca="1">CU180-(CU180-CU179)/DB172*CR175/100</f>
        <v>-1.9604861111111109</v>
      </c>
      <c r="CV188" s="24">
        <f t="shared" ref="CV188:CW190" ca="1" si="655">(ABS(CR188)+ABS(CT188))*SIGN(CR188)</f>
        <v>-92.652986111111105</v>
      </c>
      <c r="CW188" s="24">
        <f t="shared" ca="1" si="655"/>
        <v>-13.083</v>
      </c>
      <c r="CX188" s="24">
        <f t="shared" ref="CX188:CX190" ca="1" si="656">(ABS(CV188)+0.3*ABS(CW188))*SIGN(CV188)</f>
        <v>-96.577886111111098</v>
      </c>
      <c r="CY188" s="24">
        <f t="shared" ca="1" si="628"/>
        <v>-40.878895833333331</v>
      </c>
      <c r="CZ188" s="24">
        <f ca="1">IF($C$2&lt;=$C$3,CX188,CY188)</f>
        <v>-96.577886111111098</v>
      </c>
      <c r="DA188" s="24">
        <f t="shared" ref="DA188:DA190" ca="1" si="657">CP188</f>
        <v>-24.114025000000002</v>
      </c>
      <c r="DB188" s="24">
        <f t="shared" ref="DB188:DB190" ca="1" si="658">CQ188+CZ188</f>
        <v>-111.01699861111111</v>
      </c>
      <c r="DC188" s="24">
        <f t="shared" ref="DC188:DC190" ca="1" si="659">CQ188-CZ188</f>
        <v>82.138773611111091</v>
      </c>
      <c r="DE188" s="40"/>
      <c r="DG188" s="8" t="s">
        <v>10</v>
      </c>
      <c r="DH188" s="24">
        <f ca="1">DH180-DH182*DJ176/100-DT173*DJ176^2/20000</f>
        <v>-7.8578250000000036</v>
      </c>
      <c r="DI188" s="24">
        <f ca="1">DI180-DI182*DJ176/100-DT174*DJ176^2/20000</f>
        <v>-4.7138125000000022</v>
      </c>
      <c r="DJ188" s="24">
        <f ca="1">DJ180-(DJ180-DJ179)/DT172*DJ175/100</f>
        <v>-91.319847222222222</v>
      </c>
      <c r="DK188" s="24">
        <f ca="1">DK180-(DK180-DK179)/DT172*DJ175/100</f>
        <v>-11.122513888888889</v>
      </c>
      <c r="DL188" s="24">
        <f ca="1">DL180-(DL180-DL179)/DT172*DJ175/100</f>
        <v>-1.3331388888888891</v>
      </c>
      <c r="DM188" s="24">
        <f ca="1">DM180-(DM180-DM179)/DT172*DJ175/100</f>
        <v>-1.9604861111111109</v>
      </c>
      <c r="DN188" s="24">
        <f t="shared" ref="DN188:DO190" ca="1" si="660">(ABS(DJ188)+ABS(DL188))*SIGN(DJ188)</f>
        <v>-92.652986111111105</v>
      </c>
      <c r="DO188" s="24">
        <f t="shared" ca="1" si="660"/>
        <v>-13.083</v>
      </c>
      <c r="DP188" s="24">
        <f t="shared" ref="DP188:DP190" ca="1" si="661">(ABS(DN188)+0.3*ABS(DO188))*SIGN(DN188)</f>
        <v>-96.577886111111098</v>
      </c>
      <c r="DQ188" s="24">
        <f t="shared" ca="1" si="629"/>
        <v>-40.878895833333331</v>
      </c>
      <c r="DR188" s="24">
        <f ca="1">IF($C$2&lt;=$C$3,DP188,DQ188)</f>
        <v>-96.577886111111098</v>
      </c>
      <c r="DS188" s="24">
        <f t="shared" ref="DS188:DS190" ca="1" si="662">DH188</f>
        <v>-7.8578250000000036</v>
      </c>
      <c r="DT188" s="24">
        <f t="shared" ref="DT188:DT190" ca="1" si="663">DI188+DR188</f>
        <v>-101.2916986111111</v>
      </c>
      <c r="DU188" s="24">
        <f t="shared" ref="DU188:DU190" ca="1" si="664">DI188-DR188</f>
        <v>91.864073611111095</v>
      </c>
    </row>
    <row r="189" spans="1:125" s="21" customFormat="1" x14ac:dyDescent="0.35">
      <c r="C189" s="8" t="s">
        <v>9</v>
      </c>
      <c r="D189" s="24">
        <f ca="1">D181-P173*F175/100</f>
        <v>26.224499999999999</v>
      </c>
      <c r="E189" s="24">
        <f ca="1">E181-P174*F175/100</f>
        <v>16.068000000000001</v>
      </c>
      <c r="F189" s="24">
        <f t="shared" ref="F189:I190" ca="1" si="665">F181</f>
        <v>-8.4730000000000008</v>
      </c>
      <c r="G189" s="24">
        <f t="shared" ca="1" si="665"/>
        <v>-1.032</v>
      </c>
      <c r="H189" s="24">
        <f t="shared" ca="1" si="665"/>
        <v>-0.124</v>
      </c>
      <c r="I189" s="24">
        <f t="shared" ca="1" si="665"/>
        <v>-0.183</v>
      </c>
      <c r="J189" s="24">
        <f t="shared" ca="1" si="630"/>
        <v>-8.5970000000000013</v>
      </c>
      <c r="K189" s="24">
        <f t="shared" ca="1" si="630"/>
        <v>-1.2150000000000001</v>
      </c>
      <c r="L189" s="24">
        <f t="shared" ca="1" si="631"/>
        <v>-8.9615000000000009</v>
      </c>
      <c r="M189" s="24">
        <f t="shared" ca="1" si="623"/>
        <v>-3.7941000000000003</v>
      </c>
      <c r="N189" s="24">
        <f ca="1">IF($C$2&lt;=$C$3,L189,M189)</f>
        <v>-8.9615000000000009</v>
      </c>
      <c r="O189" s="24">
        <f t="shared" ca="1" si="632"/>
        <v>26.224499999999999</v>
      </c>
      <c r="P189" s="24">
        <f t="shared" ca="1" si="633"/>
        <v>7.1065000000000005</v>
      </c>
      <c r="Q189" s="24">
        <f t="shared" ca="1" si="634"/>
        <v>25.029500000000002</v>
      </c>
      <c r="S189" s="40"/>
      <c r="U189" s="8" t="s">
        <v>9</v>
      </c>
      <c r="V189" s="24">
        <f ca="1">V181-AH173*X175/100</f>
        <v>21.105499999999999</v>
      </c>
      <c r="W189" s="24">
        <f ca="1">W181-AH174*X175/100</f>
        <v>12.938000000000001</v>
      </c>
      <c r="X189" s="24">
        <f t="shared" ref="X189:AA190" ca="1" si="666">X181</f>
        <v>-11.765000000000001</v>
      </c>
      <c r="Y189" s="24">
        <f t="shared" ca="1" si="666"/>
        <v>-1.4330000000000001</v>
      </c>
      <c r="Z189" s="24">
        <f t="shared" ca="1" si="666"/>
        <v>-0.17199999999999999</v>
      </c>
      <c r="AA189" s="24">
        <f t="shared" ca="1" si="666"/>
        <v>-0.254</v>
      </c>
      <c r="AB189" s="24">
        <f t="shared" ca="1" si="635"/>
        <v>-11.937000000000001</v>
      </c>
      <c r="AC189" s="24">
        <f t="shared" ca="1" si="635"/>
        <v>-1.6870000000000001</v>
      </c>
      <c r="AD189" s="24">
        <f t="shared" ca="1" si="636"/>
        <v>-12.443100000000001</v>
      </c>
      <c r="AE189" s="24">
        <f t="shared" ca="1" si="624"/>
        <v>-5.2681000000000004</v>
      </c>
      <c r="AF189" s="24">
        <f ca="1">IF($C$2&lt;=$C$3,AD189,AE189)</f>
        <v>-12.443100000000001</v>
      </c>
      <c r="AG189" s="24">
        <f t="shared" ca="1" si="637"/>
        <v>21.105499999999999</v>
      </c>
      <c r="AH189" s="24">
        <f t="shared" ca="1" si="638"/>
        <v>0.49489999999999945</v>
      </c>
      <c r="AI189" s="24">
        <f t="shared" ca="1" si="639"/>
        <v>25.381100000000004</v>
      </c>
      <c r="AK189" s="40"/>
      <c r="AM189" s="8" t="s">
        <v>9</v>
      </c>
      <c r="AN189" s="24">
        <f ca="1">AN181-AZ173*AP175/100</f>
        <v>47.672000000000004</v>
      </c>
      <c r="AO189" s="24">
        <f ca="1">AO181-AZ174*AP175/100</f>
        <v>28.72</v>
      </c>
      <c r="AP189" s="24">
        <f t="shared" ref="AP189:AS190" ca="1" si="667">AP181</f>
        <v>-12.895</v>
      </c>
      <c r="AQ189" s="24">
        <f t="shared" ca="1" si="667"/>
        <v>-1.5660000000000001</v>
      </c>
      <c r="AR189" s="24">
        <f t="shared" ca="1" si="667"/>
        <v>-0.188</v>
      </c>
      <c r="AS189" s="24">
        <f t="shared" ca="1" si="667"/>
        <v>-0.27600000000000002</v>
      </c>
      <c r="AT189" s="24">
        <f t="shared" ca="1" si="640"/>
        <v>-13.083</v>
      </c>
      <c r="AU189" s="24">
        <f t="shared" ca="1" si="640"/>
        <v>-1.8420000000000001</v>
      </c>
      <c r="AV189" s="24">
        <f t="shared" ca="1" si="641"/>
        <v>-13.6356</v>
      </c>
      <c r="AW189" s="24">
        <f t="shared" ca="1" si="625"/>
        <v>-5.7668999999999997</v>
      </c>
      <c r="AX189" s="24">
        <f ca="1">IF($C$2&lt;=$C$3,AV189,AW189)</f>
        <v>-13.6356</v>
      </c>
      <c r="AY189" s="24">
        <f t="shared" ca="1" si="642"/>
        <v>47.672000000000004</v>
      </c>
      <c r="AZ189" s="24">
        <f t="shared" ca="1" si="643"/>
        <v>15.084399999999999</v>
      </c>
      <c r="BA189" s="24">
        <f t="shared" ca="1" si="644"/>
        <v>42.355599999999995</v>
      </c>
      <c r="BC189" s="40"/>
      <c r="BE189" s="8" t="s">
        <v>9</v>
      </c>
      <c r="BF189" s="24">
        <f ca="1">BF181-BR173*BH175/100</f>
        <v>78.799000000000007</v>
      </c>
      <c r="BG189" s="24">
        <f ca="1">BG181-BR174*BH175/100</f>
        <v>47.118499999999997</v>
      </c>
      <c r="BH189" s="24">
        <f t="shared" ref="BH189:BK190" ca="1" si="668">BH181</f>
        <v>-86.549000000000007</v>
      </c>
      <c r="BI189" s="24">
        <f t="shared" ca="1" si="668"/>
        <v>-10.548</v>
      </c>
      <c r="BJ189" s="24">
        <f t="shared" ca="1" si="668"/>
        <v>-1.266</v>
      </c>
      <c r="BK189" s="24">
        <f t="shared" ca="1" si="668"/>
        <v>-1.8620000000000001</v>
      </c>
      <c r="BL189" s="24">
        <f t="shared" ca="1" si="645"/>
        <v>-87.815000000000012</v>
      </c>
      <c r="BM189" s="24">
        <f t="shared" ca="1" si="645"/>
        <v>-12.41</v>
      </c>
      <c r="BN189" s="24">
        <f t="shared" ca="1" si="646"/>
        <v>-91.538000000000011</v>
      </c>
      <c r="BO189" s="24">
        <f t="shared" ca="1" si="626"/>
        <v>-38.754500000000007</v>
      </c>
      <c r="BP189" s="24">
        <f ca="1">IF($C$2&lt;=$C$3,BN189,BO189)</f>
        <v>-91.538000000000011</v>
      </c>
      <c r="BQ189" s="24">
        <f t="shared" ca="1" si="647"/>
        <v>78.799000000000007</v>
      </c>
      <c r="BR189" s="24">
        <f t="shared" ca="1" si="648"/>
        <v>-44.419500000000014</v>
      </c>
      <c r="BS189" s="24">
        <f t="shared" ca="1" si="649"/>
        <v>138.65649999999999</v>
      </c>
      <c r="BU189" s="40"/>
      <c r="BW189" s="8" t="s">
        <v>9</v>
      </c>
      <c r="BX189" s="24">
        <f ca="1">BX181-CJ173*BZ175/100</f>
        <v>98.671999999999997</v>
      </c>
      <c r="BY189" s="24">
        <f ca="1">BY181-CJ174*BZ175/100</f>
        <v>59.0045</v>
      </c>
      <c r="BZ189" s="24">
        <f t="shared" ref="BZ189:CC190" ca="1" si="669">BZ181</f>
        <v>-82.531999999999996</v>
      </c>
      <c r="CA189" s="24">
        <f t="shared" ca="1" si="669"/>
        <v>-10.048999999999999</v>
      </c>
      <c r="CB189" s="24">
        <f t="shared" ca="1" si="669"/>
        <v>-1.2070000000000001</v>
      </c>
      <c r="CC189" s="24">
        <f t="shared" ca="1" si="669"/>
        <v>-1.776</v>
      </c>
      <c r="CD189" s="24">
        <f t="shared" ca="1" si="650"/>
        <v>-83.73899999999999</v>
      </c>
      <c r="CE189" s="24">
        <f t="shared" ca="1" si="650"/>
        <v>-11.824999999999999</v>
      </c>
      <c r="CF189" s="24">
        <f t="shared" ca="1" si="651"/>
        <v>-87.28649999999999</v>
      </c>
      <c r="CG189" s="24">
        <f t="shared" ca="1" si="627"/>
        <v>-36.946699999999993</v>
      </c>
      <c r="CH189" s="24">
        <f ca="1">IF($C$2&lt;=$C$3,CF189,CG189)</f>
        <v>-87.28649999999999</v>
      </c>
      <c r="CI189" s="24">
        <f t="shared" ca="1" si="652"/>
        <v>98.671999999999997</v>
      </c>
      <c r="CJ189" s="24">
        <f t="shared" ca="1" si="653"/>
        <v>-28.281999999999989</v>
      </c>
      <c r="CK189" s="24">
        <f t="shared" ca="1" si="654"/>
        <v>146.291</v>
      </c>
      <c r="CM189" s="40"/>
      <c r="CO189" s="8" t="s">
        <v>9</v>
      </c>
      <c r="CP189" s="24">
        <f ca="1">CP181-DB173*CR175/100</f>
        <v>89.899000000000001</v>
      </c>
      <c r="CQ189" s="24">
        <f ca="1">CQ181-DB174*CR175/100</f>
        <v>53.763500000000001</v>
      </c>
      <c r="CR189" s="24">
        <f t="shared" ref="CR189:CU190" ca="1" si="670">CR181</f>
        <v>-76.174999999999997</v>
      </c>
      <c r="CS189" s="24">
        <f t="shared" ca="1" si="670"/>
        <v>-9.2810000000000006</v>
      </c>
      <c r="CT189" s="24">
        <f t="shared" ca="1" si="670"/>
        <v>-1.1140000000000001</v>
      </c>
      <c r="CU189" s="24">
        <f t="shared" ca="1" si="670"/>
        <v>-1.639</v>
      </c>
      <c r="CV189" s="24">
        <f t="shared" ca="1" si="655"/>
        <v>-77.289000000000001</v>
      </c>
      <c r="CW189" s="24">
        <f t="shared" ca="1" si="655"/>
        <v>-10.92</v>
      </c>
      <c r="CX189" s="24">
        <f t="shared" ca="1" si="656"/>
        <v>-80.564999999999998</v>
      </c>
      <c r="CY189" s="24">
        <f t="shared" ca="1" si="628"/>
        <v>-34.106699999999996</v>
      </c>
      <c r="CZ189" s="24">
        <f ca="1">IF($C$2&lt;=$C$3,CX189,CY189)</f>
        <v>-80.564999999999998</v>
      </c>
      <c r="DA189" s="24">
        <f t="shared" ca="1" si="657"/>
        <v>89.899000000000001</v>
      </c>
      <c r="DB189" s="24">
        <f t="shared" ca="1" si="658"/>
        <v>-26.801499999999997</v>
      </c>
      <c r="DC189" s="24">
        <f t="shared" ca="1" si="659"/>
        <v>134.32849999999999</v>
      </c>
      <c r="DE189" s="40"/>
      <c r="DG189" s="8" t="s">
        <v>9</v>
      </c>
      <c r="DH189" s="24">
        <f ca="1">DH181-DT173*DJ175/100</f>
        <v>89.899000000000001</v>
      </c>
      <c r="DI189" s="24">
        <f ca="1">DI181-DT174*DJ175/100</f>
        <v>53.763500000000001</v>
      </c>
      <c r="DJ189" s="24">
        <f t="shared" ref="DJ189:DM190" ca="1" si="671">DJ181</f>
        <v>-76.174999999999997</v>
      </c>
      <c r="DK189" s="24">
        <f t="shared" ca="1" si="671"/>
        <v>-9.2810000000000006</v>
      </c>
      <c r="DL189" s="24">
        <f t="shared" ca="1" si="671"/>
        <v>-1.1140000000000001</v>
      </c>
      <c r="DM189" s="24">
        <f t="shared" ca="1" si="671"/>
        <v>-1.639</v>
      </c>
      <c r="DN189" s="24">
        <f t="shared" ca="1" si="660"/>
        <v>-77.289000000000001</v>
      </c>
      <c r="DO189" s="24">
        <f t="shared" ca="1" si="660"/>
        <v>-10.92</v>
      </c>
      <c r="DP189" s="24">
        <f t="shared" ca="1" si="661"/>
        <v>-80.564999999999998</v>
      </c>
      <c r="DQ189" s="24">
        <f t="shared" ca="1" si="629"/>
        <v>-34.106699999999996</v>
      </c>
      <c r="DR189" s="24">
        <f ca="1">IF($C$2&lt;=$C$3,DP189,DQ189)</f>
        <v>-80.564999999999998</v>
      </c>
      <c r="DS189" s="24">
        <f t="shared" ca="1" si="662"/>
        <v>89.899000000000001</v>
      </c>
      <c r="DT189" s="24">
        <f t="shared" ca="1" si="663"/>
        <v>-26.801499999999997</v>
      </c>
      <c r="DU189" s="24">
        <f t="shared" ca="1" si="664"/>
        <v>134.32849999999999</v>
      </c>
    </row>
    <row r="190" spans="1:125" s="21" customFormat="1" x14ac:dyDescent="0.35">
      <c r="C190" s="8" t="s">
        <v>8</v>
      </c>
      <c r="D190" s="24">
        <f ca="1">D182+P173*F176/100</f>
        <v>-27.0595</v>
      </c>
      <c r="E190" s="24">
        <f ca="1">E182+P174*F176/100</f>
        <v>-16.580000000000002</v>
      </c>
      <c r="F190" s="24">
        <f t="shared" ca="1" si="665"/>
        <v>-8.4730000000000008</v>
      </c>
      <c r="G190" s="24">
        <f t="shared" ca="1" si="665"/>
        <v>-1.032</v>
      </c>
      <c r="H190" s="24">
        <f t="shared" ca="1" si="665"/>
        <v>-0.124</v>
      </c>
      <c r="I190" s="24">
        <f t="shared" ca="1" si="665"/>
        <v>-0.183</v>
      </c>
      <c r="J190" s="24">
        <f t="shared" ca="1" si="630"/>
        <v>-8.5970000000000013</v>
      </c>
      <c r="K190" s="24">
        <f t="shared" ca="1" si="630"/>
        <v>-1.2150000000000001</v>
      </c>
      <c r="L190" s="24">
        <f t="shared" ca="1" si="631"/>
        <v>-8.9615000000000009</v>
      </c>
      <c r="M190" s="24">
        <f t="shared" ca="1" si="623"/>
        <v>-3.7941000000000003</v>
      </c>
      <c r="N190" s="24">
        <f ca="1">IF($C$2&lt;=$C$3,L190,M190)</f>
        <v>-8.9615000000000009</v>
      </c>
      <c r="O190" s="24">
        <f t="shared" ca="1" si="632"/>
        <v>-27.0595</v>
      </c>
      <c r="P190" s="24">
        <f t="shared" ca="1" si="633"/>
        <v>-25.541500000000003</v>
      </c>
      <c r="Q190" s="24">
        <f t="shared" ca="1" si="634"/>
        <v>-7.6185000000000009</v>
      </c>
      <c r="S190" s="40"/>
      <c r="U190" s="8" t="s">
        <v>8</v>
      </c>
      <c r="V190" s="24">
        <f ca="1">V182+AH173*X176/100</f>
        <v>-21.279499999999999</v>
      </c>
      <c r="W190" s="24">
        <f ca="1">W182+AH174*X176/100</f>
        <v>-13.032</v>
      </c>
      <c r="X190" s="24">
        <f t="shared" ca="1" si="666"/>
        <v>-11.765000000000001</v>
      </c>
      <c r="Y190" s="24">
        <f t="shared" ca="1" si="666"/>
        <v>-1.4330000000000001</v>
      </c>
      <c r="Z190" s="24">
        <f t="shared" ca="1" si="666"/>
        <v>-0.17199999999999999</v>
      </c>
      <c r="AA190" s="24">
        <f t="shared" ca="1" si="666"/>
        <v>-0.254</v>
      </c>
      <c r="AB190" s="24">
        <f t="shared" ca="1" si="635"/>
        <v>-11.937000000000001</v>
      </c>
      <c r="AC190" s="24">
        <f t="shared" ca="1" si="635"/>
        <v>-1.6870000000000001</v>
      </c>
      <c r="AD190" s="24">
        <f t="shared" ca="1" si="636"/>
        <v>-12.443100000000001</v>
      </c>
      <c r="AE190" s="24">
        <f t="shared" ca="1" si="624"/>
        <v>-5.2681000000000004</v>
      </c>
      <c r="AF190" s="24">
        <f ca="1">IF($C$2&lt;=$C$3,AD190,AE190)</f>
        <v>-12.443100000000001</v>
      </c>
      <c r="AG190" s="24">
        <f t="shared" ca="1" si="637"/>
        <v>-21.279499999999999</v>
      </c>
      <c r="AH190" s="24">
        <f t="shared" ca="1" si="638"/>
        <v>-25.475100000000001</v>
      </c>
      <c r="AI190" s="24">
        <f t="shared" ca="1" si="639"/>
        <v>-0.58889999999999887</v>
      </c>
      <c r="AK190" s="40"/>
      <c r="AM190" s="8" t="s">
        <v>8</v>
      </c>
      <c r="AN190" s="24">
        <f ca="1">AN182+AZ173*AP176/100</f>
        <v>-49.150000000000006</v>
      </c>
      <c r="AO190" s="24">
        <f ca="1">AO182+AZ174*AP176/100</f>
        <v>-29.6</v>
      </c>
      <c r="AP190" s="24">
        <f t="shared" ca="1" si="667"/>
        <v>-12.895</v>
      </c>
      <c r="AQ190" s="24">
        <f t="shared" ca="1" si="667"/>
        <v>-1.5660000000000001</v>
      </c>
      <c r="AR190" s="24">
        <f t="shared" ca="1" si="667"/>
        <v>-0.188</v>
      </c>
      <c r="AS190" s="24">
        <f t="shared" ca="1" si="667"/>
        <v>-0.27600000000000002</v>
      </c>
      <c r="AT190" s="24">
        <f t="shared" ca="1" si="640"/>
        <v>-13.083</v>
      </c>
      <c r="AU190" s="24">
        <f t="shared" ca="1" si="640"/>
        <v>-1.8420000000000001</v>
      </c>
      <c r="AV190" s="24">
        <f t="shared" ca="1" si="641"/>
        <v>-13.6356</v>
      </c>
      <c r="AW190" s="24">
        <f t="shared" ca="1" si="625"/>
        <v>-5.7668999999999997</v>
      </c>
      <c r="AX190" s="24">
        <f ca="1">IF($C$2&lt;=$C$3,AV190,AW190)</f>
        <v>-13.6356</v>
      </c>
      <c r="AY190" s="24">
        <f t="shared" ca="1" si="642"/>
        <v>-49.150000000000006</v>
      </c>
      <c r="AZ190" s="24">
        <f t="shared" ca="1" si="643"/>
        <v>-43.235600000000005</v>
      </c>
      <c r="BA190" s="24">
        <f t="shared" ca="1" si="644"/>
        <v>-15.964400000000001</v>
      </c>
      <c r="BC190" s="40"/>
      <c r="BE190" s="8" t="s">
        <v>8</v>
      </c>
      <c r="BF190" s="24">
        <f ca="1">BF182+BR173*BH176/100</f>
        <v>-75.262999999999991</v>
      </c>
      <c r="BG190" s="24">
        <f ca="1">BG182+BR174*BH176/100</f>
        <v>-45.032499999999999</v>
      </c>
      <c r="BH190" s="24">
        <f t="shared" ca="1" si="668"/>
        <v>-86.549000000000007</v>
      </c>
      <c r="BI190" s="24">
        <f t="shared" ca="1" si="668"/>
        <v>-10.548</v>
      </c>
      <c r="BJ190" s="24">
        <f t="shared" ca="1" si="668"/>
        <v>-1.266</v>
      </c>
      <c r="BK190" s="24">
        <f t="shared" ca="1" si="668"/>
        <v>-1.8620000000000001</v>
      </c>
      <c r="BL190" s="24">
        <f t="shared" ca="1" si="645"/>
        <v>-87.815000000000012</v>
      </c>
      <c r="BM190" s="24">
        <f t="shared" ca="1" si="645"/>
        <v>-12.41</v>
      </c>
      <c r="BN190" s="24">
        <f t="shared" ca="1" si="646"/>
        <v>-91.538000000000011</v>
      </c>
      <c r="BO190" s="24">
        <f t="shared" ca="1" si="626"/>
        <v>-38.754500000000007</v>
      </c>
      <c r="BP190" s="24">
        <f ca="1">IF($C$2&lt;=$C$3,BN190,BO190)</f>
        <v>-91.538000000000011</v>
      </c>
      <c r="BQ190" s="24">
        <f t="shared" ca="1" si="647"/>
        <v>-75.262999999999991</v>
      </c>
      <c r="BR190" s="24">
        <f t="shared" ca="1" si="648"/>
        <v>-136.57050000000001</v>
      </c>
      <c r="BS190" s="24">
        <f t="shared" ca="1" si="649"/>
        <v>46.505500000000012</v>
      </c>
      <c r="BU190" s="40"/>
      <c r="BW190" s="8" t="s">
        <v>8</v>
      </c>
      <c r="BX190" s="24">
        <f ca="1">BX182+CJ173*BZ176/100</f>
        <v>-101.038</v>
      </c>
      <c r="BY190" s="24">
        <f ca="1">BY182+CJ174*BZ176/100</f>
        <v>-60.450499999999998</v>
      </c>
      <c r="BZ190" s="24">
        <f t="shared" ca="1" si="669"/>
        <v>-82.531999999999996</v>
      </c>
      <c r="CA190" s="24">
        <f t="shared" ca="1" si="669"/>
        <v>-10.048999999999999</v>
      </c>
      <c r="CB190" s="24">
        <f t="shared" ca="1" si="669"/>
        <v>-1.2070000000000001</v>
      </c>
      <c r="CC190" s="24">
        <f t="shared" ca="1" si="669"/>
        <v>-1.776</v>
      </c>
      <c r="CD190" s="24">
        <f t="shared" ca="1" si="650"/>
        <v>-83.73899999999999</v>
      </c>
      <c r="CE190" s="24">
        <f t="shared" ca="1" si="650"/>
        <v>-11.824999999999999</v>
      </c>
      <c r="CF190" s="24">
        <f t="shared" ca="1" si="651"/>
        <v>-87.28649999999999</v>
      </c>
      <c r="CG190" s="24">
        <f t="shared" ca="1" si="627"/>
        <v>-36.946699999999993</v>
      </c>
      <c r="CH190" s="24">
        <f ca="1">IF($C$2&lt;=$C$3,CF190,CG190)</f>
        <v>-87.28649999999999</v>
      </c>
      <c r="CI190" s="24">
        <f t="shared" ca="1" si="652"/>
        <v>-101.038</v>
      </c>
      <c r="CJ190" s="24">
        <f t="shared" ca="1" si="653"/>
        <v>-147.73699999999999</v>
      </c>
      <c r="CK190" s="24">
        <f t="shared" ca="1" si="654"/>
        <v>26.835999999999991</v>
      </c>
      <c r="CM190" s="40"/>
      <c r="CO190" s="8" t="s">
        <v>8</v>
      </c>
      <c r="CP190" s="24">
        <f ca="1">CP182+DB173*CR176/100</f>
        <v>-86.987000000000009</v>
      </c>
      <c r="CQ190" s="24">
        <f ca="1">CQ182+DB174*CR176/100</f>
        <v>-52.039499999999997</v>
      </c>
      <c r="CR190" s="24">
        <f t="shared" ca="1" si="670"/>
        <v>-76.174999999999997</v>
      </c>
      <c r="CS190" s="24">
        <f t="shared" ca="1" si="670"/>
        <v>-9.2810000000000006</v>
      </c>
      <c r="CT190" s="24">
        <f t="shared" ca="1" si="670"/>
        <v>-1.1140000000000001</v>
      </c>
      <c r="CU190" s="24">
        <f t="shared" ca="1" si="670"/>
        <v>-1.639</v>
      </c>
      <c r="CV190" s="24">
        <f t="shared" ca="1" si="655"/>
        <v>-77.289000000000001</v>
      </c>
      <c r="CW190" s="24">
        <f t="shared" ca="1" si="655"/>
        <v>-10.92</v>
      </c>
      <c r="CX190" s="24">
        <f t="shared" ca="1" si="656"/>
        <v>-80.564999999999998</v>
      </c>
      <c r="CY190" s="24">
        <f t="shared" ca="1" si="628"/>
        <v>-34.106699999999996</v>
      </c>
      <c r="CZ190" s="24">
        <f ca="1">IF($C$2&lt;=$C$3,CX190,CY190)</f>
        <v>-80.564999999999998</v>
      </c>
      <c r="DA190" s="24">
        <f t="shared" ca="1" si="657"/>
        <v>-86.987000000000009</v>
      </c>
      <c r="DB190" s="24">
        <f t="shared" ca="1" si="658"/>
        <v>-132.6045</v>
      </c>
      <c r="DC190" s="24">
        <f t="shared" ca="1" si="659"/>
        <v>28.525500000000001</v>
      </c>
      <c r="DE190" s="40"/>
      <c r="DG190" s="8" t="s">
        <v>8</v>
      </c>
      <c r="DH190" s="24">
        <f ca="1">DH182+DT173*DJ176/100</f>
        <v>-75.575000000000003</v>
      </c>
      <c r="DI190" s="24">
        <f ca="1">DI182+DT174*DJ176/100</f>
        <v>-45.213499999999996</v>
      </c>
      <c r="DJ190" s="24">
        <f t="shared" ca="1" si="671"/>
        <v>-76.174999999999997</v>
      </c>
      <c r="DK190" s="24">
        <f t="shared" ca="1" si="671"/>
        <v>-9.2810000000000006</v>
      </c>
      <c r="DL190" s="24">
        <f t="shared" ca="1" si="671"/>
        <v>-1.1140000000000001</v>
      </c>
      <c r="DM190" s="24">
        <f t="shared" ca="1" si="671"/>
        <v>-1.639</v>
      </c>
      <c r="DN190" s="24">
        <f t="shared" ca="1" si="660"/>
        <v>-77.289000000000001</v>
      </c>
      <c r="DO190" s="24">
        <f t="shared" ca="1" si="660"/>
        <v>-10.92</v>
      </c>
      <c r="DP190" s="24">
        <f t="shared" ca="1" si="661"/>
        <v>-80.564999999999998</v>
      </c>
      <c r="DQ190" s="24">
        <f t="shared" ca="1" si="629"/>
        <v>-34.106699999999996</v>
      </c>
      <c r="DR190" s="24">
        <f ca="1">IF($C$2&lt;=$C$3,DP190,DQ190)</f>
        <v>-80.564999999999998</v>
      </c>
      <c r="DS190" s="24">
        <f t="shared" ca="1" si="662"/>
        <v>-75.575000000000003</v>
      </c>
      <c r="DT190" s="24">
        <f t="shared" ca="1" si="663"/>
        <v>-125.77849999999999</v>
      </c>
      <c r="DU190" s="24">
        <f t="shared" ca="1" si="664"/>
        <v>35.351500000000001</v>
      </c>
    </row>
    <row r="191" spans="1:125" s="21" customFormat="1" x14ac:dyDescent="0.35">
      <c r="C191" s="8" t="s">
        <v>58</v>
      </c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>
        <f ca="1">MIN(P172-F176/100,MAX(F175/100,O183))</f>
        <v>2.315493613507388</v>
      </c>
      <c r="P191" s="24">
        <f ca="1">MIN(P172-F176/100,MAX(F175/100,P183))</f>
        <v>1.1077106153581466</v>
      </c>
      <c r="Q191" s="24">
        <f ca="1">MIN(P172-F176/100,MAX(F175/100,Q183))</f>
        <v>3.5231834604576475</v>
      </c>
      <c r="S191" s="40"/>
      <c r="U191" s="8" t="s">
        <v>58</v>
      </c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>
        <f ca="1">MIN(AH172-X176/100,MAX(X175/100,AG183))</f>
        <v>1.8927854317875614</v>
      </c>
      <c r="AH191" s="24">
        <f ca="1">MIN(AH172-X176/100,MAX(X175/100,AH183))</f>
        <v>0.2166867640800112</v>
      </c>
      <c r="AI191" s="24">
        <f ca="1">MIN(AH172-X176/100,MAX(X175/100,AI183))</f>
        <v>3.5706873315363881</v>
      </c>
      <c r="AK191" s="40"/>
      <c r="AM191" s="8" t="s">
        <v>58</v>
      </c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>
        <f ca="1">MIN(AZ172-AP176/100,MAX(AP175/100,AY183))</f>
        <v>1.4793920803123257</v>
      </c>
      <c r="AZ191" s="24">
        <f ca="1">MIN(AZ172-AP176/100,MAX(AP175/100,AZ183))</f>
        <v>0.84832716049382717</v>
      </c>
      <c r="BA191" s="24">
        <f ca="1">MIN(AZ172-AP176/100,MAX(AP175/100,BA183))</f>
        <v>2.1109012345679012</v>
      </c>
      <c r="BC191" s="40"/>
      <c r="BE191" s="8" t="s">
        <v>58</v>
      </c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>
        <f ca="1">MIN(BR172-BH176/100,MAX(BH175/100,BQ183))</f>
        <v>1.5309827374693306</v>
      </c>
      <c r="BR191" s="24">
        <f ca="1">MIN(BR172-BH176/100,MAX(BH175/100,BR183))</f>
        <v>0.15</v>
      </c>
      <c r="BS191" s="24">
        <f ca="1">MIN(BR172-BH176/100,MAX(BH175/100,BS183))</f>
        <v>2.85</v>
      </c>
      <c r="BU191" s="40"/>
      <c r="BW191" s="8" t="s">
        <v>58</v>
      </c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>
        <f ca="1">MIN(CJ172-BZ176/100,MAX(BZ175/100,CI183))</f>
        <v>2.0792615959808387</v>
      </c>
      <c r="CJ191" s="24">
        <f ca="1">MIN(CJ172-BZ176/100,MAX(BZ175/100,CJ183))</f>
        <v>0.35</v>
      </c>
      <c r="CK191" s="24">
        <f ca="1">MIN(CJ172-BZ176/100,MAX(BZ175/100,CK183))</f>
        <v>3.85</v>
      </c>
      <c r="CM191" s="40"/>
      <c r="CO191" s="8" t="s">
        <v>58</v>
      </c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>
        <f ca="1">MIN(DB172-CR176/100,MAX(CR175/100,DA183))</f>
        <v>1.9255208941854578</v>
      </c>
      <c r="DB191" s="24">
        <f ca="1">MIN(DB172-CR176/100,MAX(CR175/100,DB183))</f>
        <v>0.35</v>
      </c>
      <c r="DC191" s="24">
        <f ca="1">MIN(DB172-CR176/100,MAX(CR175/100,DC183))</f>
        <v>3.45</v>
      </c>
      <c r="DE191" s="40"/>
      <c r="DG191" s="8" t="s">
        <v>58</v>
      </c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>
        <f ca="1">MIN(DT172-DJ176/100,MAX(DJ175/100,DS183))</f>
        <v>1.9255208941854578</v>
      </c>
      <c r="DT191" s="24">
        <f ca="1">MIN(DT172-DJ176/100,MAX(DJ175/100,DT183))</f>
        <v>0.35</v>
      </c>
      <c r="DU191" s="24">
        <f ca="1">MIN(DT172-DJ176/100,MAX(DJ175/100,DU183))</f>
        <v>3.25</v>
      </c>
    </row>
    <row r="192" spans="1:125" s="21" customFormat="1" x14ac:dyDescent="0.35">
      <c r="C192" s="8" t="s">
        <v>59</v>
      </c>
      <c r="O192" s="24">
        <f ca="1">O179+(P173*P172/2-(O179-O180)/P172)*O191-P173*O191^2/2</f>
        <v>11.879947132241647</v>
      </c>
      <c r="P192" s="24">
        <f ca="1">P179+(P174*P172/2-(P179-P180)/P172)*P191-P174*P191^2/2</f>
        <v>13.588054615369131</v>
      </c>
      <c r="Q192" s="24">
        <f ca="1">Q179+(P174*P172/2-(Q179-Q180)/P172)*Q191-P174*Q191^2/2</f>
        <v>11.791768492317033</v>
      </c>
      <c r="S192" s="40"/>
      <c r="U192" s="8" t="s">
        <v>59</v>
      </c>
      <c r="AG192" s="24">
        <f ca="1">AG179+(AH173*AH172/2-(AG179-AG180)/AH172)*AG191-AH173*AG191^2/2</f>
        <v>6.7188651627166465</v>
      </c>
      <c r="AH192" s="24">
        <f ca="1">AH179+(AH174*AH172/2-(AH179-AH180)/AH172)*AH191-AH174*AH191^2/2</f>
        <v>14.7292962003289</v>
      </c>
      <c r="AI192" s="24">
        <f ca="1">AI179+(AH174*AH172/2-(AI179-AI180)/AH172)*AI191-AH174*AI191^2/2</f>
        <v>14.386687752695408</v>
      </c>
      <c r="AK192" s="40"/>
      <c r="AM192" s="8" t="s">
        <v>59</v>
      </c>
      <c r="AY192" s="24">
        <f ca="1">AY179+(AZ173*AZ172/2-(AY179-AY180)/AZ172)*AY191-AZ173*AY191^2/2</f>
        <v>13.425614626324595</v>
      </c>
      <c r="AZ192" s="24">
        <f ca="1">AZ179+(AZ174*AZ172/2-(AZ179-AZ180)/AZ172)*AZ191-AZ174*AZ191^2/2</f>
        <v>16.194216889300414</v>
      </c>
      <c r="BA192" s="24">
        <f ca="1">BA179+(AZ174*AZ172/2-(BA179-BA180)/AZ172)*BA191-AZ174*BA191^2/2</f>
        <v>8.5878634386831365</v>
      </c>
      <c r="BC192" s="40"/>
      <c r="BE192" s="8" t="s">
        <v>59</v>
      </c>
      <c r="BQ192" s="24">
        <f ca="1">BQ179+(BR173*BR172/2-(BQ179-BQ180)/BR172)*BQ191-BR173*BQ191^2/2</f>
        <v>26.900699303501796</v>
      </c>
      <c r="BR192" s="24">
        <f ca="1">BR179+(BR174*BR172/2-(BR179-BR180)/BR172)*BR191-BR174*BR191^2/2</f>
        <v>89.625484374999999</v>
      </c>
      <c r="BS192" s="24">
        <f ca="1">BS179+(BR174*BR172/2-(BS179-BS180)/BR172)*BS191-BR174*BS191^2/2</f>
        <v>127.41362812500003</v>
      </c>
      <c r="BU192" s="40"/>
      <c r="BW192" s="8" t="s">
        <v>59</v>
      </c>
      <c r="CI192" s="24">
        <f ca="1">CI179+(CJ173*CJ172/2-(CI179-CI180)/CJ172)*CI191-CJ173*CI191^2/2</f>
        <v>44.253570222378002</v>
      </c>
      <c r="CJ192" s="24">
        <f ca="1">CJ179+(CJ174*CJ172/2-(CJ179-CJ180)/CJ172)*CJ191-CJ174*CJ191^2/2</f>
        <v>127.83515416666665</v>
      </c>
      <c r="CK192" s="24">
        <f ca="1">CK179+(CJ174*CJ172/2-(CK179-CK180)/CJ172)*CK191-CJ174*CK191^2/2</f>
        <v>126.06852083333334</v>
      </c>
      <c r="CM192" s="40"/>
      <c r="CO192" s="8" t="s">
        <v>59</v>
      </c>
      <c r="DA192" s="24">
        <f ca="1">DA179+(DB173*DB172/2-(DA179-DA180)/DB172)*DA191-DB173*DA191^2/2</f>
        <v>42.190704268844186</v>
      </c>
      <c r="DB192" s="24">
        <f ca="1">DB179+(DB174*DB172/2-(DB179-DB180)/DB172)*DB191-DB174*DB191^2/2</f>
        <v>119.9490763888889</v>
      </c>
      <c r="DC192" s="24">
        <f ca="1">DC179+(DB174*DB172/2-(DC179-DC180)/DB172)*DC191-DB174*DC191^2/2</f>
        <v>98.25173749999999</v>
      </c>
      <c r="DE192" s="40"/>
      <c r="DG192" s="8" t="s">
        <v>59</v>
      </c>
      <c r="DS192" s="24">
        <f ca="1">DS179+(DT173*DT172/2-(DS179-DS180)/DT172)*DS191-DT173*DS191^2/2</f>
        <v>42.190704268844186</v>
      </c>
      <c r="DT192" s="24">
        <f ca="1">DT179+(DT174*DT172/2-(DT179-DT180)/DT172)*DT191-DT174*DT191^2/2</f>
        <v>119.9490763888889</v>
      </c>
      <c r="DU192" s="24">
        <f ca="1">DU179+(DT174*DT172/2-(DU179-DU180)/DT172)*DU191-DT174*DU191^2/2</f>
        <v>91.864170833333361</v>
      </c>
    </row>
    <row r="193" spans="1:126" s="21" customFormat="1" x14ac:dyDescent="0.35">
      <c r="A193" s="22" t="s">
        <v>38</v>
      </c>
      <c r="S193" s="35" t="s">
        <v>38</v>
      </c>
      <c r="AK193" s="35" t="s">
        <v>38</v>
      </c>
      <c r="BC193" s="35" t="s">
        <v>38</v>
      </c>
      <c r="BU193" s="35" t="s">
        <v>38</v>
      </c>
      <c r="CM193" s="35" t="s">
        <v>38</v>
      </c>
      <c r="DE193" s="35" t="s">
        <v>38</v>
      </c>
    </row>
    <row r="194" spans="1:126" s="21" customFormat="1" x14ac:dyDescent="0.35">
      <c r="A194" s="8" t="s">
        <v>44</v>
      </c>
      <c r="D194" s="23" t="s">
        <v>32</v>
      </c>
      <c r="E194" s="23" t="s">
        <v>51</v>
      </c>
      <c r="F194" s="23" t="s">
        <v>52</v>
      </c>
      <c r="G194" s="23" t="s">
        <v>60</v>
      </c>
      <c r="H194" s="23" t="s">
        <v>61</v>
      </c>
      <c r="I194" s="23" t="s">
        <v>62</v>
      </c>
      <c r="J194" s="23" t="s">
        <v>63</v>
      </c>
      <c r="K194" s="23"/>
      <c r="M194" s="23"/>
      <c r="N194" s="23"/>
      <c r="O194" s="23"/>
      <c r="P194" s="23"/>
      <c r="Q194" s="23"/>
      <c r="R194" s="23"/>
      <c r="S194" s="39" t="s">
        <v>44</v>
      </c>
      <c r="V194" s="23" t="s">
        <v>32</v>
      </c>
      <c r="W194" s="23" t="s">
        <v>51</v>
      </c>
      <c r="X194" s="23" t="s">
        <v>52</v>
      </c>
      <c r="Y194" s="23" t="s">
        <v>60</v>
      </c>
      <c r="Z194" s="23" t="s">
        <v>61</v>
      </c>
      <c r="AA194" s="23" t="s">
        <v>62</v>
      </c>
      <c r="AB194" s="23" t="s">
        <v>63</v>
      </c>
      <c r="AC194" s="23"/>
      <c r="AE194" s="23"/>
      <c r="AF194" s="23"/>
      <c r="AG194" s="23"/>
      <c r="AH194" s="23"/>
      <c r="AI194" s="23"/>
      <c r="AJ194" s="23"/>
      <c r="AK194" s="39" t="s">
        <v>44</v>
      </c>
      <c r="AN194" s="23" t="s">
        <v>32</v>
      </c>
      <c r="AO194" s="23" t="s">
        <v>51</v>
      </c>
      <c r="AP194" s="23" t="s">
        <v>52</v>
      </c>
      <c r="AQ194" s="23" t="s">
        <v>60</v>
      </c>
      <c r="AR194" s="23" t="s">
        <v>61</v>
      </c>
      <c r="AS194" s="23" t="s">
        <v>62</v>
      </c>
      <c r="AT194" s="23" t="s">
        <v>63</v>
      </c>
      <c r="AU194" s="23"/>
      <c r="AW194" s="23"/>
      <c r="AX194" s="23"/>
      <c r="AY194" s="23"/>
      <c r="AZ194" s="23"/>
      <c r="BA194" s="23"/>
      <c r="BB194" s="23"/>
      <c r="BC194" s="39" t="s">
        <v>44</v>
      </c>
      <c r="BF194" s="23" t="s">
        <v>32</v>
      </c>
      <c r="BG194" s="23" t="s">
        <v>51</v>
      </c>
      <c r="BH194" s="23" t="s">
        <v>52</v>
      </c>
      <c r="BI194" s="23" t="s">
        <v>60</v>
      </c>
      <c r="BJ194" s="23" t="s">
        <v>61</v>
      </c>
      <c r="BK194" s="23" t="s">
        <v>62</v>
      </c>
      <c r="BL194" s="23" t="s">
        <v>63</v>
      </c>
      <c r="BM194" s="23"/>
      <c r="BO194" s="23"/>
      <c r="BP194" s="23"/>
      <c r="BQ194" s="23"/>
      <c r="BR194" s="23"/>
      <c r="BS194" s="23"/>
      <c r="BT194" s="23"/>
      <c r="BU194" s="39" t="s">
        <v>44</v>
      </c>
      <c r="BX194" s="23" t="s">
        <v>32</v>
      </c>
      <c r="BY194" s="23" t="s">
        <v>51</v>
      </c>
      <c r="BZ194" s="23" t="s">
        <v>52</v>
      </c>
      <c r="CA194" s="23" t="s">
        <v>60</v>
      </c>
      <c r="CB194" s="23" t="s">
        <v>61</v>
      </c>
      <c r="CC194" s="23" t="s">
        <v>62</v>
      </c>
      <c r="CD194" s="23" t="s">
        <v>63</v>
      </c>
      <c r="CE194" s="23"/>
      <c r="CG194" s="23"/>
      <c r="CH194" s="23"/>
      <c r="CI194" s="23"/>
      <c r="CJ194" s="23"/>
      <c r="CK194" s="23"/>
      <c r="CL194" s="23"/>
      <c r="CM194" s="39" t="s">
        <v>44</v>
      </c>
      <c r="CP194" s="23" t="s">
        <v>32</v>
      </c>
      <c r="CQ194" s="23" t="s">
        <v>51</v>
      </c>
      <c r="CR194" s="23" t="s">
        <v>52</v>
      </c>
      <c r="CS194" s="23" t="s">
        <v>60</v>
      </c>
      <c r="CT194" s="23" t="s">
        <v>61</v>
      </c>
      <c r="CU194" s="23" t="s">
        <v>62</v>
      </c>
      <c r="CV194" s="23" t="s">
        <v>63</v>
      </c>
      <c r="CW194" s="23"/>
      <c r="CY194" s="23"/>
      <c r="CZ194" s="23"/>
      <c r="DA194" s="23"/>
      <c r="DB194" s="23"/>
      <c r="DC194" s="23"/>
      <c r="DD194" s="23"/>
      <c r="DE194" s="39" t="s">
        <v>44</v>
      </c>
      <c r="DH194" s="23" t="s">
        <v>32</v>
      </c>
      <c r="DI194" s="23" t="s">
        <v>51</v>
      </c>
      <c r="DJ194" s="23" t="s">
        <v>52</v>
      </c>
      <c r="DK194" s="23" t="s">
        <v>60</v>
      </c>
      <c r="DL194" s="23" t="s">
        <v>61</v>
      </c>
      <c r="DM194" s="23" t="s">
        <v>62</v>
      </c>
      <c r="DN194" s="23" t="s">
        <v>63</v>
      </c>
      <c r="DO194" s="23"/>
      <c r="DQ194" s="23"/>
      <c r="DR194" s="23"/>
      <c r="DS194" s="23"/>
      <c r="DT194" s="23"/>
      <c r="DU194" s="23"/>
      <c r="DV194" s="23"/>
    </row>
    <row r="195" spans="1:126" x14ac:dyDescent="0.35">
      <c r="A195" s="8" t="str">
        <f ca="1">B172</f>
        <v>14-15</v>
      </c>
      <c r="C195" s="8" t="s">
        <v>11</v>
      </c>
      <c r="D195" s="29">
        <f ca="1">O187</f>
        <v>-16.514087499999999</v>
      </c>
      <c r="E195" s="29">
        <f t="shared" ref="E195:F196" ca="1" si="672">P187</f>
        <v>10.185264361702128</v>
      </c>
      <c r="F195" s="29">
        <f t="shared" ca="1" si="672"/>
        <v>-30.421914361702125</v>
      </c>
      <c r="G195" s="29">
        <f ca="1">MIN(D195:F195)</f>
        <v>-30.421914361702125</v>
      </c>
      <c r="H195" s="29">
        <f ca="1">MAX(D195:F195)</f>
        <v>10.185264361702128</v>
      </c>
      <c r="I195" s="33">
        <f ca="1">-G195/0.9/(F173-F174)/$N$3*1000</f>
        <v>4.7990674233137778</v>
      </c>
      <c r="J195" s="33">
        <f ca="1">H195/0.9/(F173-F174)/$N$3*1000</f>
        <v>1.6067289459475234</v>
      </c>
      <c r="K195" s="17" t="s">
        <v>64</v>
      </c>
      <c r="L195" s="21"/>
      <c r="M195" s="29"/>
      <c r="N195" s="29"/>
      <c r="O195" s="29"/>
      <c r="P195" s="29"/>
      <c r="Q195" s="29"/>
      <c r="R195" s="29"/>
      <c r="S195" s="39" t="str">
        <f ca="1">T172</f>
        <v>15-16</v>
      </c>
      <c r="U195" s="8" t="s">
        <v>11</v>
      </c>
      <c r="V195" s="29">
        <f ca="1">AG187</f>
        <v>-11.6719375</v>
      </c>
      <c r="W195" s="29">
        <f t="shared" ref="W195:X196" ca="1" si="673">AH187</f>
        <v>14.712773684210529</v>
      </c>
      <c r="X195" s="29">
        <f t="shared" ca="1" si="673"/>
        <v>-29.024423684210529</v>
      </c>
      <c r="Y195" s="29">
        <f ca="1">MIN(V195:X195)</f>
        <v>-29.024423684210529</v>
      </c>
      <c r="Z195" s="29">
        <f ca="1">MAX(V195:X195)</f>
        <v>14.712773684210529</v>
      </c>
      <c r="AA195" s="33">
        <f ca="1">-Y195/0.9/(X173-X174)/$N$3*1000</f>
        <v>4.5786127896902755</v>
      </c>
      <c r="AB195" s="33">
        <f ca="1">Z195/0.9/(X173-X174)/$N$3*1000</f>
        <v>2.3209450942170244</v>
      </c>
      <c r="AC195" s="17" t="s">
        <v>64</v>
      </c>
      <c r="AD195" s="21"/>
      <c r="AE195" s="29"/>
      <c r="AF195" s="29"/>
      <c r="AG195" s="29"/>
      <c r="AH195" s="29"/>
      <c r="AI195" s="29"/>
      <c r="AJ195" s="29"/>
      <c r="AK195" s="39" t="str">
        <f ca="1">AL172</f>
        <v>16-17</v>
      </c>
      <c r="AM195" s="8" t="s">
        <v>11</v>
      </c>
      <c r="AN195" s="29">
        <f ca="1">AY187</f>
        <v>-18.261774999999997</v>
      </c>
      <c r="AO195" s="29">
        <f t="shared" ref="AO195:AP196" ca="1" si="674">AZ187</f>
        <v>10.927530000000004</v>
      </c>
      <c r="AP195" s="29">
        <f t="shared" ca="1" si="674"/>
        <v>-32.939530000000005</v>
      </c>
      <c r="AQ195" s="29">
        <f ca="1">MIN(AN195:AP195)</f>
        <v>-32.939530000000005</v>
      </c>
      <c r="AR195" s="29">
        <f ca="1">MAX(AN195:AP195)</f>
        <v>10.927530000000004</v>
      </c>
      <c r="AS195" s="33">
        <f ca="1">-AQ195/0.9/(AP173-AP174)/$N$3*1000</f>
        <v>5.1962221536351167</v>
      </c>
      <c r="AT195" s="33">
        <f ca="1">AR195/0.9/(AP173-AP174)/$N$3*1000</f>
        <v>1.723821604938272</v>
      </c>
      <c r="AU195" s="17" t="s">
        <v>64</v>
      </c>
      <c r="AV195" s="21"/>
      <c r="AW195" s="29"/>
      <c r="AX195" s="29"/>
      <c r="AY195" s="29"/>
      <c r="AZ195" s="29"/>
      <c r="BA195" s="29"/>
      <c r="BB195" s="29"/>
      <c r="BC195" s="39" t="str">
        <f ca="1">BD172</f>
        <v>17-18</v>
      </c>
      <c r="BE195" s="8" t="s">
        <v>11</v>
      </c>
      <c r="BF195" s="29">
        <f ca="1">BQ187</f>
        <v>-27.509224999999994</v>
      </c>
      <c r="BG195" s="29">
        <f t="shared" ref="BG195:BH196" ca="1" si="675">BR187</f>
        <v>89.625437500000004</v>
      </c>
      <c r="BH195" s="29">
        <f t="shared" ca="1" si="675"/>
        <v>-122.55596250000002</v>
      </c>
      <c r="BI195" s="29">
        <f ca="1">MIN(BF195:BH195)</f>
        <v>-122.55596250000002</v>
      </c>
      <c r="BJ195" s="29">
        <f ca="1">MAX(BF195:BH195)</f>
        <v>89.625437500000004</v>
      </c>
      <c r="BK195" s="33">
        <f ca="1">-BI195/0.9/(BH173-BH174)/$N$3*1000</f>
        <v>6.2142573578042333</v>
      </c>
      <c r="BL195" s="33">
        <f ca="1">BJ195/0.9/(BH173-BH174)/$N$3*1000</f>
        <v>4.5444996968694875</v>
      </c>
      <c r="BM195" s="17" t="s">
        <v>64</v>
      </c>
      <c r="BN195" s="21"/>
      <c r="BO195" s="29"/>
      <c r="BP195" s="29"/>
      <c r="BQ195" s="29"/>
      <c r="BR195" s="29"/>
      <c r="BS195" s="29"/>
      <c r="BT195" s="29"/>
      <c r="BU195" s="39" t="str">
        <f ca="1">BV172</f>
        <v>18-19</v>
      </c>
      <c r="BW195" s="8" t="s">
        <v>11</v>
      </c>
      <c r="BX195" s="29">
        <f ca="1">CI187</f>
        <v>-41.060874999999996</v>
      </c>
      <c r="BY195" s="29">
        <f t="shared" ref="BY195:BZ196" ca="1" si="676">CJ187</f>
        <v>127.83518749999999</v>
      </c>
      <c r="BZ195" s="29">
        <f t="shared" ca="1" si="676"/>
        <v>-176.9051125</v>
      </c>
      <c r="CA195" s="29">
        <f ca="1">MIN(BX195:BZ195)</f>
        <v>-176.9051125</v>
      </c>
      <c r="CB195" s="29">
        <f ca="1">MAX(BX195:BZ195)</f>
        <v>127.83518749999999</v>
      </c>
      <c r="CC195" s="33">
        <f ca="1">-CA195/0.9/(BZ173-BZ174)/$N$3*1000</f>
        <v>8.9700564098324502</v>
      </c>
      <c r="CD195" s="33">
        <f ca="1">CB195/0.9/(BZ173-BZ174)/$N$3*1000</f>
        <v>6.4819429287918853</v>
      </c>
      <c r="CE195" s="17" t="s">
        <v>64</v>
      </c>
      <c r="CF195" s="21"/>
      <c r="CG195" s="29"/>
      <c r="CH195" s="29"/>
      <c r="CI195" s="29"/>
      <c r="CJ195" s="29"/>
      <c r="CK195" s="29"/>
      <c r="CL195" s="29"/>
      <c r="CM195" s="39" t="str">
        <f ca="1">CN172</f>
        <v>19-20</v>
      </c>
      <c r="CO195" s="8" t="s">
        <v>11</v>
      </c>
      <c r="CP195" s="29">
        <f ca="1">DA187</f>
        <v>-28.628424999999996</v>
      </c>
      <c r="CQ195" s="29">
        <f t="shared" ref="CQ195:CR196" ca="1" si="677">DB187</f>
        <v>119.94917361111111</v>
      </c>
      <c r="CR195" s="29">
        <f t="shared" ca="1" si="677"/>
        <v>-154.1697986111111</v>
      </c>
      <c r="CS195" s="29">
        <f ca="1">MIN(CP195:CR195)</f>
        <v>-154.1697986111111</v>
      </c>
      <c r="CT195" s="29">
        <f ca="1">MAX(CP195:CR195)</f>
        <v>119.94917361111111</v>
      </c>
      <c r="CU195" s="33">
        <f ca="1">-CS195/0.9/(CR173-CR174)/$N$3*1000</f>
        <v>7.8172516932441694</v>
      </c>
      <c r="CV195" s="33">
        <f ca="1">CT195/0.9/(CR173-CR174)/$N$3*1000</f>
        <v>6.082078908852635</v>
      </c>
      <c r="CW195" s="17" t="s">
        <v>64</v>
      </c>
      <c r="CX195" s="21"/>
      <c r="CY195" s="29"/>
      <c r="CZ195" s="29"/>
      <c r="DA195" s="29"/>
      <c r="DB195" s="29"/>
      <c r="DC195" s="29"/>
      <c r="DD195" s="29"/>
      <c r="DE195" s="39" t="str">
        <f ca="1">DF172</f>
        <v>-</v>
      </c>
      <c r="DG195" s="8" t="s">
        <v>11</v>
      </c>
      <c r="DH195" s="29">
        <f ca="1">DS187</f>
        <v>-28.628424999999996</v>
      </c>
      <c r="DI195" s="29">
        <f t="shared" ref="DI195:DJ196" ca="1" si="678">DT187</f>
        <v>119.94917361111111</v>
      </c>
      <c r="DJ195" s="29">
        <f t="shared" ca="1" si="678"/>
        <v>-154.1697986111111</v>
      </c>
      <c r="DK195" s="29">
        <f ca="1">MIN(DH195:DJ195)</f>
        <v>-154.1697986111111</v>
      </c>
      <c r="DL195" s="29">
        <f ca="1">MAX(DH195:DJ195)</f>
        <v>119.94917361111111</v>
      </c>
      <c r="DM195" s="33">
        <f ca="1">-DK195/0.9/(DJ173-DJ174)/$N$3*1000</f>
        <v>7.8172516932441694</v>
      </c>
      <c r="DN195" s="33">
        <f ca="1">DL195/0.9/(DJ173-DJ174)/$N$3*1000</f>
        <v>6.082078908852635</v>
      </c>
      <c r="DO195" s="17" t="s">
        <v>64</v>
      </c>
      <c r="DP195" s="21"/>
      <c r="DQ195" s="29"/>
      <c r="DR195" s="29"/>
      <c r="DS195" s="29"/>
      <c r="DT195" s="29"/>
      <c r="DU195" s="29"/>
      <c r="DV195" s="29"/>
    </row>
    <row r="196" spans="1:126" x14ac:dyDescent="0.35">
      <c r="A196" s="22" t="s">
        <v>23</v>
      </c>
      <c r="C196" s="8" t="s">
        <v>10</v>
      </c>
      <c r="D196" s="29">
        <f ca="1">O188</f>
        <v>-18.3528375</v>
      </c>
      <c r="E196" s="29">
        <f t="shared" ca="1" si="672"/>
        <v>-30.373114361702129</v>
      </c>
      <c r="F196" s="29">
        <f t="shared" ca="1" si="672"/>
        <v>7.8800643617021269</v>
      </c>
      <c r="G196" s="29">
        <f ca="1">MIN(D196:F196)</f>
        <v>-30.373114361702129</v>
      </c>
      <c r="H196" s="29">
        <f ca="1">MAX(D196:F196)</f>
        <v>7.8800643617021269</v>
      </c>
      <c r="I196" s="33">
        <f ca="1">-G196/0.9/(F173-F174)/$N$3*1000</f>
        <v>4.7913692065785245</v>
      </c>
      <c r="J196" s="33">
        <f ca="1">H196/0.9/(F173-F174)/$N$3*1000</f>
        <v>1.2430828554125439</v>
      </c>
      <c r="K196" s="32" t="s">
        <v>65</v>
      </c>
      <c r="L196" s="21"/>
      <c r="M196" s="29"/>
      <c r="N196" s="29"/>
      <c r="O196" s="29"/>
      <c r="P196" s="29"/>
      <c r="Q196" s="29"/>
      <c r="R196" s="29"/>
      <c r="S196" s="35" t="s">
        <v>23</v>
      </c>
      <c r="U196" s="8" t="s">
        <v>10</v>
      </c>
      <c r="V196" s="29">
        <f ca="1">AG188</f>
        <v>-11.9778375</v>
      </c>
      <c r="W196" s="29">
        <f t="shared" ca="1" si="673"/>
        <v>-29.002823684210526</v>
      </c>
      <c r="X196" s="29">
        <f t="shared" ca="1" si="673"/>
        <v>14.363373684210528</v>
      </c>
      <c r="Y196" s="29">
        <f ca="1">MIN(V196:X196)</f>
        <v>-29.002823684210526</v>
      </c>
      <c r="Z196" s="29">
        <f ca="1">MAX(V196:X196)</f>
        <v>14.363373684210528</v>
      </c>
      <c r="AA196" s="33">
        <f ca="1">-Y196/0.9/(X173-X174)/$N$3*1000</f>
        <v>4.5752053822828671</v>
      </c>
      <c r="AB196" s="33">
        <f ca="1">Z196/0.9/(X173-X174)/$N$3*1000</f>
        <v>2.2658271243953507</v>
      </c>
      <c r="AC196" s="32" t="s">
        <v>65</v>
      </c>
      <c r="AD196" s="21"/>
      <c r="AE196" s="29"/>
      <c r="AF196" s="29"/>
      <c r="AG196" s="29"/>
      <c r="AH196" s="29"/>
      <c r="AI196" s="29"/>
      <c r="AJ196" s="29"/>
      <c r="AK196" s="35" t="s">
        <v>23</v>
      </c>
      <c r="AM196" s="8" t="s">
        <v>10</v>
      </c>
      <c r="AN196" s="29">
        <f ca="1">AY188</f>
        <v>-20.257075</v>
      </c>
      <c r="AO196" s="29">
        <f t="shared" ca="1" si="674"/>
        <v>-27.078130000000002</v>
      </c>
      <c r="AP196" s="29">
        <f t="shared" ca="1" si="674"/>
        <v>2.688130000000001</v>
      </c>
      <c r="AQ196" s="29">
        <f ca="1">MIN(AN196:AP196)</f>
        <v>-27.078130000000002</v>
      </c>
      <c r="AR196" s="29">
        <f ca="1">MAX(AN196:AP196)</f>
        <v>2.688130000000001</v>
      </c>
      <c r="AS196" s="33">
        <f ca="1">-AQ196/0.9/(AP173-AP174)/$N$3*1000</f>
        <v>4.2715842935528112</v>
      </c>
      <c r="AT196" s="33">
        <f ca="1">AR196/0.9/(AP173-AP174)/$N$3*1000</f>
        <v>0.42405342935528129</v>
      </c>
      <c r="AU196" s="32" t="s">
        <v>65</v>
      </c>
      <c r="AV196" s="21"/>
      <c r="AW196" s="29"/>
      <c r="AX196" s="29"/>
      <c r="AY196" s="29"/>
      <c r="AZ196" s="29"/>
      <c r="BA196" s="29"/>
      <c r="BB196" s="29"/>
      <c r="BC196" s="35" t="s">
        <v>23</v>
      </c>
      <c r="BE196" s="8" t="s">
        <v>10</v>
      </c>
      <c r="BF196" s="29">
        <f ca="1">BQ188</f>
        <v>-22.736025000000001</v>
      </c>
      <c r="BG196" s="29">
        <f t="shared" ca="1" si="675"/>
        <v>-173.0176625</v>
      </c>
      <c r="BH196" s="29">
        <f t="shared" ca="1" si="675"/>
        <v>145.72133749999998</v>
      </c>
      <c r="BI196" s="29">
        <f ca="1">MIN(BF196:BH196)</f>
        <v>-173.0176625</v>
      </c>
      <c r="BJ196" s="29">
        <f ca="1">MAX(BF196:BH196)</f>
        <v>145.72133749999998</v>
      </c>
      <c r="BK196" s="33">
        <f ca="1">-BI196/0.9/(BH173-BH174)/$N$3*1000</f>
        <v>8.7729414406966484</v>
      </c>
      <c r="BL196" s="33">
        <f ca="1">BJ196/0.9/(BH173-BH174)/$N$3*1000</f>
        <v>7.3888685240299798</v>
      </c>
      <c r="BM196" s="32" t="s">
        <v>65</v>
      </c>
      <c r="BN196" s="21"/>
      <c r="BO196" s="29"/>
      <c r="BP196" s="29"/>
      <c r="BQ196" s="29"/>
      <c r="BR196" s="29"/>
      <c r="BS196" s="29"/>
      <c r="BT196" s="29"/>
      <c r="BU196" s="35" t="s">
        <v>23</v>
      </c>
      <c r="BW196" s="8" t="s">
        <v>10</v>
      </c>
      <c r="BX196" s="29">
        <f ca="1">CI188</f>
        <v>-45.20277500000001</v>
      </c>
      <c r="BY196" s="29">
        <f t="shared" ca="1" si="676"/>
        <v>-180.20021249999999</v>
      </c>
      <c r="BZ196" s="29">
        <f t="shared" ca="1" si="676"/>
        <v>126.06848749999997</v>
      </c>
      <c r="CA196" s="29">
        <f ca="1">MIN(BX196:BZ196)</f>
        <v>-180.20021249999999</v>
      </c>
      <c r="CB196" s="29">
        <f ca="1">MAX(BX196:BZ196)</f>
        <v>126.06848749999997</v>
      </c>
      <c r="CC196" s="33">
        <f ca="1">-CA196/0.9/(BZ173-BZ174)/$N$3*1000</f>
        <v>9.1371359953703681</v>
      </c>
      <c r="CD196" s="33">
        <f ca="1">CB196/0.9/(BZ173-BZ174)/$N$3*1000</f>
        <v>6.3923615795855362</v>
      </c>
      <c r="CE196" s="32" t="s">
        <v>65</v>
      </c>
      <c r="CF196" s="21"/>
      <c r="CG196" s="29"/>
      <c r="CH196" s="29"/>
      <c r="CI196" s="29"/>
      <c r="CJ196" s="29"/>
      <c r="CK196" s="29"/>
      <c r="CL196" s="29"/>
      <c r="CM196" s="35" t="s">
        <v>23</v>
      </c>
      <c r="CO196" s="8" t="s">
        <v>10</v>
      </c>
      <c r="CP196" s="29">
        <f ca="1">DA188</f>
        <v>-24.114025000000002</v>
      </c>
      <c r="CQ196" s="29">
        <f t="shared" ca="1" si="677"/>
        <v>-111.01699861111111</v>
      </c>
      <c r="CR196" s="29">
        <f t="shared" ca="1" si="677"/>
        <v>82.138773611111091</v>
      </c>
      <c r="CS196" s="29">
        <f ca="1">MIN(CP196:CR196)</f>
        <v>-111.01699861111111</v>
      </c>
      <c r="CT196" s="29">
        <f ca="1">MAX(CP196:CR196)</f>
        <v>82.138773611111091</v>
      </c>
      <c r="CU196" s="33">
        <f ca="1">-CS196/0.9/(CR173-CR174)/$N$3*1000</f>
        <v>5.6291688008279426</v>
      </c>
      <c r="CV196" s="33">
        <f ca="1">CT196/0.9/(CR173-CR174)/$N$3*1000</f>
        <v>4.1648849053252972</v>
      </c>
      <c r="CW196" s="32" t="s">
        <v>65</v>
      </c>
      <c r="CX196" s="21"/>
      <c r="CY196" s="29"/>
      <c r="CZ196" s="29"/>
      <c r="DA196" s="29"/>
      <c r="DB196" s="29"/>
      <c r="DC196" s="29"/>
      <c r="DD196" s="29"/>
      <c r="DE196" s="35" t="s">
        <v>23</v>
      </c>
      <c r="DG196" s="8" t="s">
        <v>10</v>
      </c>
      <c r="DH196" s="29">
        <f ca="1">DS188</f>
        <v>-7.8578250000000036</v>
      </c>
      <c r="DI196" s="29">
        <f t="shared" ca="1" si="678"/>
        <v>-101.2916986111111</v>
      </c>
      <c r="DJ196" s="29">
        <f t="shared" ca="1" si="678"/>
        <v>91.864073611111095</v>
      </c>
      <c r="DK196" s="29">
        <f ca="1">MIN(DH196:DJ196)</f>
        <v>-101.2916986111111</v>
      </c>
      <c r="DL196" s="29">
        <f ca="1">MAX(DH196:DJ196)</f>
        <v>91.864073611111095</v>
      </c>
      <c r="DM196" s="33">
        <f ca="1">-DK196/0.9/(DJ173-DJ174)/$N$3*1000</f>
        <v>5.136042918993728</v>
      </c>
      <c r="DN196" s="33">
        <f ca="1">DL196/0.9/(DJ173-DJ174)/$N$3*1000</f>
        <v>4.6580107871595127</v>
      </c>
      <c r="DO196" s="32" t="s">
        <v>65</v>
      </c>
      <c r="DP196" s="21"/>
      <c r="DQ196" s="29"/>
      <c r="DR196" s="29"/>
      <c r="DS196" s="29"/>
      <c r="DT196" s="29"/>
      <c r="DU196" s="29"/>
      <c r="DV196" s="29"/>
    </row>
    <row r="197" spans="1:126" x14ac:dyDescent="0.35">
      <c r="A197" s="8">
        <f>B173</f>
        <v>1</v>
      </c>
      <c r="C197" s="8" t="s">
        <v>66</v>
      </c>
      <c r="D197" s="29">
        <f ca="1">O192</f>
        <v>11.879947132241647</v>
      </c>
      <c r="E197" s="29">
        <f t="shared" ref="E197:F197" ca="1" si="679">P192</f>
        <v>13.588054615369131</v>
      </c>
      <c r="F197" s="29">
        <f t="shared" ca="1" si="679"/>
        <v>11.791768492317033</v>
      </c>
      <c r="G197" s="30"/>
      <c r="H197" s="29">
        <f ca="1">MAX(D197:F197)</f>
        <v>13.588054615369131</v>
      </c>
      <c r="I197" s="31"/>
      <c r="J197" s="33">
        <f ca="1">H197/0.9/(F173-F174)/$N$3*1000</f>
        <v>2.1435202754011655</v>
      </c>
      <c r="K197" s="29"/>
      <c r="L197" s="21"/>
      <c r="M197" s="29"/>
      <c r="N197" s="29"/>
      <c r="O197" s="29"/>
      <c r="P197" s="29"/>
      <c r="Q197" s="29"/>
      <c r="R197" s="29"/>
      <c r="S197" s="39">
        <f>T173</f>
        <v>1</v>
      </c>
      <c r="U197" s="8" t="s">
        <v>66</v>
      </c>
      <c r="V197" s="29">
        <f ca="1">AG192</f>
        <v>6.7188651627166465</v>
      </c>
      <c r="W197" s="29">
        <f t="shared" ref="W197:X197" ca="1" si="680">AH192</f>
        <v>14.7292962003289</v>
      </c>
      <c r="X197" s="29">
        <f t="shared" ca="1" si="680"/>
        <v>14.386687752695408</v>
      </c>
      <c r="Y197" s="30"/>
      <c r="Z197" s="29">
        <f ca="1">MAX(V197:X197)</f>
        <v>14.7292962003289</v>
      </c>
      <c r="AA197" s="31"/>
      <c r="AB197" s="33">
        <f ca="1">Z197/0.9/(X173-X174)/$N$3*1000</f>
        <v>2.3235515268008546</v>
      </c>
      <c r="AC197" s="29"/>
      <c r="AD197" s="21"/>
      <c r="AE197" s="29"/>
      <c r="AF197" s="29"/>
      <c r="AG197" s="29"/>
      <c r="AH197" s="29"/>
      <c r="AI197" s="29"/>
      <c r="AJ197" s="29"/>
      <c r="AK197" s="39">
        <f>AL173</f>
        <v>1</v>
      </c>
      <c r="AM197" s="8" t="s">
        <v>66</v>
      </c>
      <c r="AN197" s="29">
        <f ca="1">AY192</f>
        <v>13.425614626324595</v>
      </c>
      <c r="AO197" s="29">
        <f t="shared" ref="AO197:AP197" ca="1" si="681">AZ192</f>
        <v>16.194216889300414</v>
      </c>
      <c r="AP197" s="29">
        <f t="shared" ca="1" si="681"/>
        <v>8.5878634386831365</v>
      </c>
      <c r="AQ197" s="30"/>
      <c r="AR197" s="29">
        <f ca="1">MAX(AN197:AP197)</f>
        <v>16.194216889300414</v>
      </c>
      <c r="AS197" s="31"/>
      <c r="AT197" s="33">
        <f ca="1">AR197/0.9/(AP173-AP174)/$N$3*1000</f>
        <v>2.5546432678594613</v>
      </c>
      <c r="AU197" s="29"/>
      <c r="AV197" s="21"/>
      <c r="AW197" s="29"/>
      <c r="AX197" s="29"/>
      <c r="AY197" s="29"/>
      <c r="AZ197" s="29"/>
      <c r="BA197" s="29"/>
      <c r="BB197" s="29"/>
      <c r="BC197" s="39">
        <f>BD173</f>
        <v>1</v>
      </c>
      <c r="BE197" s="8" t="s">
        <v>66</v>
      </c>
      <c r="BF197" s="29">
        <f ca="1">BQ192</f>
        <v>26.900699303501796</v>
      </c>
      <c r="BG197" s="29">
        <f t="shared" ref="BG197:BH197" ca="1" si="682">BR192</f>
        <v>89.625484374999999</v>
      </c>
      <c r="BH197" s="29">
        <f t="shared" ca="1" si="682"/>
        <v>127.41362812500003</v>
      </c>
      <c r="BI197" s="30"/>
      <c r="BJ197" s="29">
        <f ca="1">MAX(BF197:BH197)</f>
        <v>127.41362812500003</v>
      </c>
      <c r="BK197" s="31"/>
      <c r="BL197" s="33">
        <f ca="1">BJ197/0.9/(BH173-BH174)/$N$3*1000</f>
        <v>6.460567563657408</v>
      </c>
      <c r="BM197" s="29"/>
      <c r="BN197" s="21"/>
      <c r="BO197" s="29"/>
      <c r="BP197" s="29"/>
      <c r="BQ197" s="29"/>
      <c r="BR197" s="29"/>
      <c r="BS197" s="29"/>
      <c r="BT197" s="29"/>
      <c r="BU197" s="39">
        <f>BV173</f>
        <v>1</v>
      </c>
      <c r="BW197" s="8" t="s">
        <v>66</v>
      </c>
      <c r="BX197" s="29">
        <f ca="1">CI192</f>
        <v>44.253570222378002</v>
      </c>
      <c r="BY197" s="29">
        <f t="shared" ref="BY197:BZ197" ca="1" si="683">CJ192</f>
        <v>127.83515416666665</v>
      </c>
      <c r="BZ197" s="29">
        <f t="shared" ca="1" si="683"/>
        <v>126.06852083333334</v>
      </c>
      <c r="CA197" s="30"/>
      <c r="CB197" s="29">
        <f ca="1">MAX(BX197:BZ197)</f>
        <v>127.83515416666665</v>
      </c>
      <c r="CC197" s="31"/>
      <c r="CD197" s="33">
        <f ca="1">CB197/0.9/(BZ173-BZ174)/$N$3*1000</f>
        <v>6.4819412386096396</v>
      </c>
      <c r="CE197" s="29"/>
      <c r="CF197" s="21"/>
      <c r="CG197" s="29"/>
      <c r="CH197" s="29"/>
      <c r="CI197" s="29"/>
      <c r="CJ197" s="29"/>
      <c r="CK197" s="29"/>
      <c r="CL197" s="29"/>
      <c r="CM197" s="39">
        <f>CN173</f>
        <v>1</v>
      </c>
      <c r="CO197" s="8" t="s">
        <v>66</v>
      </c>
      <c r="CP197" s="29">
        <f ca="1">DA192</f>
        <v>42.190704268844186</v>
      </c>
      <c r="CQ197" s="29">
        <f t="shared" ref="CQ197:CR197" ca="1" si="684">DB192</f>
        <v>119.9490763888889</v>
      </c>
      <c r="CR197" s="29">
        <f t="shared" ca="1" si="684"/>
        <v>98.25173749999999</v>
      </c>
      <c r="CS197" s="30"/>
      <c r="CT197" s="29">
        <f ca="1">MAX(CP197:CR197)</f>
        <v>119.9490763888889</v>
      </c>
      <c r="CU197" s="31"/>
      <c r="CV197" s="33">
        <f ca="1">CT197/0.9/(CR173-CR174)/$N$3*1000</f>
        <v>6.0820739791544183</v>
      </c>
      <c r="CW197" s="29"/>
      <c r="CX197" s="21"/>
      <c r="CY197" s="29"/>
      <c r="CZ197" s="29"/>
      <c r="DA197" s="29"/>
      <c r="DB197" s="29"/>
      <c r="DC197" s="29"/>
      <c r="DD197" s="29"/>
      <c r="DE197" s="39">
        <f>DF173</f>
        <v>1</v>
      </c>
      <c r="DG197" s="8" t="s">
        <v>66</v>
      </c>
      <c r="DH197" s="29">
        <f ca="1">DS192</f>
        <v>42.190704268844186</v>
      </c>
      <c r="DI197" s="29">
        <f t="shared" ref="DI197:DJ197" ca="1" si="685">DT192</f>
        <v>119.9490763888889</v>
      </c>
      <c r="DJ197" s="29">
        <f t="shared" ca="1" si="685"/>
        <v>91.864170833333361</v>
      </c>
      <c r="DK197" s="30"/>
      <c r="DL197" s="29">
        <f ca="1">MAX(DH197:DJ197)</f>
        <v>119.9490763888889</v>
      </c>
      <c r="DM197" s="31"/>
      <c r="DN197" s="33">
        <f ca="1">DL197/0.9/(DJ173-DJ174)/$N$3*1000</f>
        <v>6.0820739791544183</v>
      </c>
      <c r="DO197" s="29"/>
      <c r="DP197" s="21"/>
      <c r="DQ197" s="29"/>
      <c r="DR197" s="29"/>
      <c r="DS197" s="29"/>
      <c r="DT197" s="29"/>
      <c r="DU197" s="29"/>
      <c r="DV197" s="29"/>
    </row>
    <row r="198" spans="1:126" x14ac:dyDescent="0.3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41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41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41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41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41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41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Spiegazioni</vt:lpstr>
      <vt:lpstr>Travi</vt:lpstr>
      <vt:lpstr>Tel-1x</vt:lpstr>
      <vt:lpstr>Tel-2x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2017-09-13T08:36:47Z</dcterms:modified>
</cp:coreProperties>
</file>